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<sst xmlns="http://schemas.openxmlformats.org/spreadsheetml/2006/main" count="410" uniqueCount="355">
  <si>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</si>
  <si>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</si>
  <si>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</si>
  <si>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</si>
  <si>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</si>
  <si>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</si>
  <si>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</si>
  <si>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</si>
  <si>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</si>
  <si>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</si>
  <si>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</si>
  <si>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</si>
  <si>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</si>
  <si>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</si>
  <si>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</si>
  <si>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</si>
  <si>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</si>
  <si>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</si>
  <si>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</si>
  <si>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</si>
  <si>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</si>
  <si>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</si>
  <si>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</si>
  <si>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</si>
  <si>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</si>
  <si>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</si>
  <si>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</si>
  <si>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</si>
  <si>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</si>
  <si>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</si>
  <si>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</si>
  <si>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</si>
  <si>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</si>
  <si>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</si>
  <si>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</si>
  <si>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</si>
  <si>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</si>
  <si>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</si>
  <si>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</si>
  <si>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</si>
  <si>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</si>
  <si>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</si>
  <si>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</si>
  <si>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</si>
  <si>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</si>
  <si>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</si>
  <si>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</si>
  <si>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</si>
  <si>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</si>
  <si>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</si>
  <si>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</si>
  <si>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</si>
  <si>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</si>
  <si>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</si>
  <si>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</si>
  <si>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</si>
  <si>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</si>
  <si>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</si>
  <si>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</si>
  <si>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</si>
  <si>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</si>
  <si>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</si>
  <si>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</si>
  <si>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</si>
  <si>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</si>
  <si>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</si>
  <si>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</si>
  <si>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</si>
  <si>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</si>
  <si>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</si>
  <si>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</si>
  <si>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</si>
  <si>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</si>
  <si>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</si>
  <si>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</si>
  <si>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</si>
  <si>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</si>
  <si>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</si>
  <si>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</si>
  <si>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</si>
  <si>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</si>
  <si>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</si>
  <si>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</si>
  <si>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</si>
  <si>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</si>
  <si>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</si>
  <si>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</si>
  <si>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</si>
  <si>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</si>
  <si>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</si>
  <si>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</si>
  <si>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</si>
  <si>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</si>
  <si>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</si>
  <si>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</si>
  <si>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</si>
  <si>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</si>
  <si>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</si>
  <si>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</si>
  <si>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</si>
  <si>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</si>
  <si>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</si>
  <si>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</si>
  <si>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</si>
  <si>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</si>
  <si>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</si>
  <si>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</si>
  <si>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</si>
  <si>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</si>
  <si>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</si>
  <si>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</si>
  <si>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</si>
  <si>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</si>
  <si>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</si>
  <si>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</si>
  <si>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</si>
  <si>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</si>
  <si>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</si>
  <si>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</si>
  <si>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</si>
  <si>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</si>
  <si>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</si>
  <si>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</si>
  <si>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</si>
  <si>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</si>
  <si>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</si>
  <si>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</si>
  <si>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</si>
  <si>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</si>
  <si>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</si>
  <si>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</si>
  <si>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</si>
  <si>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</si>
  <si>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</si>
  <si>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</si>
  <si>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</si>
  <si>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</si>
  <si>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</si>
  <si>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</si>
  <si>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</si>
  <si>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</si>
  <si>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</si>
  <si>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</si>
  <si>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</si>
  <si>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</si>
  <si>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</si>
  <si>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</si>
  <si>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</si>
  <si>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</si>
  <si>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</si>
  <si>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</si>
  <si>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</si>
  <si>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</si>
  <si>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</si>
  <si>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</si>
  <si>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</si>
  <si>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</si>
  <si>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</si>
  <si>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</si>
  <si>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</si>
  <si>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</si>
  <si>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</si>
  <si>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</si>
  <si>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</si>
  <si>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</si>
  <si>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</si>
  <si>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</si>
  <si>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</si>
  <si>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</si>
  <si>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</si>
  <si>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</si>
  <si>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</si>
  <si>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</si>
  <si>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</si>
  <si>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</si>
  <si>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</si>
  <si>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</si>
  <si>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</si>
  <si>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</si>
  <si>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</si>
  <si>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</si>
  <si>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</si>
  <si>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</si>
  <si>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</si>
  <si>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</si>
  <si>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2017 год</t>
  </si>
  <si>
    <t>2018 год</t>
  </si>
  <si>
    <t>2019 год</t>
  </si>
  <si>
    <t xml:space="preserve">Доходы бюджета Южского муниципального района по кодам классификации доходов бюджетов на 2017 год и плановый период 2018 и 2019 годов </t>
  </si>
  <si>
    <t xml:space="preserve">на 2017 год и на плановый </t>
  </si>
  <si>
    <t>период 2018 и 2019 годов"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</si>
  <si>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</si>
  <si>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</si>
  <si>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</si>
  <si>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</si>
  <si>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</si>
  <si>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</si>
  <si>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</si>
  <si>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</si>
  <si>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</si>
  <si>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</si>
  <si>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</si>
  <si>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</si>
  <si>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</si>
  <si>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</si>
  <si>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</si>
  <si>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</si>
  <si>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</si>
  <si>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</si>
  <si>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</si>
  <si>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</si>
  <si>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</si>
  <si>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</si>
  <si>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</si>
  <si>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</si>
  <si>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</si>
  <si>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</si>
  <si>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</si>
  <si>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</si>
  <si>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</si>
  <si>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</si>
  <si>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</si>
  <si>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</si>
  <si>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</si>
  <si>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</si>
  <si>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</si>
  <si>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</si>
  <si>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</si>
  <si>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</si>
  <si>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</si>
  <si>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</si>
  <si>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</si>
  <si>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105</t>
    </r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</si>
  <si>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</si>
  <si>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</si>
  <si>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</si>
  <si>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</si>
  <si>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</si>
  <si>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</si>
  <si>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</si>
  <si>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</si>
  <si>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</si>
  <si>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</si>
  <si>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</si>
  <si>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</si>
  <si>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</si>
  <si>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</si>
  <si>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035 2 02 29999 05 0000 151</t>
  </si>
  <si>
    <t xml:space="preserve">000 1 14 06025 05 0000 430 </t>
  </si>
  <si>
    <t xml:space="preserve">041 1 14 06025 05 0000 430 </t>
  </si>
  <si>
    <t>000 2 02 20051 00 0000 151</t>
  </si>
  <si>
    <t>000 2 02 20051 05 0000 151</t>
  </si>
  <si>
    <t>035 2 02 20051 05 0000 151</t>
  </si>
  <si>
    <t>000 2 02 15002 00 0000 151</t>
  </si>
  <si>
    <t>000 2 02 15002 05 0000 151</t>
  </si>
  <si>
    <t>037 2 02 15002 05 0000 151</t>
  </si>
  <si>
    <t>041 2 02 29999 05 0000 151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</si>
  <si>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</si>
  <si>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</si>
  <si>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</si>
  <si>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</si>
  <si>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</si>
  <si>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</si>
  <si>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</si>
  <si>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</si>
  <si>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</si>
  <si>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</si>
  <si>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</si>
  <si>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</si>
  <si>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</si>
  <si>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</si>
  <si>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</si>
  <si>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</si>
  <si>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</si>
  <si>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</si>
  <si>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</si>
  <si>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</si>
  <si>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</si>
  <si>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</si>
  <si>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</si>
  <si>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</si>
  <si>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</si>
  <si>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</si>
  <si>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</si>
  <si>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</si>
  <si>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</si>
  <si>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</si>
  <si>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</si>
  <si>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</si>
  <si>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</si>
  <si>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</si>
  <si>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</si>
  <si>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</si>
  <si>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</si>
  <si>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</si>
  <si>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</si>
  <si>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</si>
  <si>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</si>
  <si>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</si>
  <si>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</si>
  <si>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</si>
  <si>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</si>
  <si>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</si>
  <si>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</si>
  <si>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</si>
  <si>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</si>
  <si>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</si>
  <si>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</si>
  <si>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</si>
  <si>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</si>
  <si>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</si>
  <si>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</si>
  <si>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</si>
  <si>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</si>
  <si>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</si>
  <si>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</si>
  <si>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</si>
  <si>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</si>
  <si>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Прочие субсидии бюджетам муниципальных районов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</si>
  <si>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</si>
  <si>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</si>
  <si>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</si>
  <si>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</si>
  <si>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</si>
  <si>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</si>
  <si>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</si>
  <si>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</si>
  <si>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</si>
  <si>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</si>
  <si>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</si>
  <si>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</si>
  <si>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</si>
  <si>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</si>
  <si>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</si>
  <si>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</si>
  <si>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</si>
  <si>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188 1 16 28000 01 0000 140</t>
  </si>
  <si>
    <t>041 1 16 90050 05 0000 140</t>
  </si>
  <si>
    <t>076 1 16 90050 05 0000 140</t>
  </si>
  <si>
    <t>000 1 06 01000 00 0000 110</t>
  </si>
  <si>
    <t xml:space="preserve">Налог на имущество физических лиц
</t>
  </si>
  <si>
    <t>000 1 06 01030 05 0000 110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</si>
  <si>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</si>
  <si>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182 1 06 01030 05 0000 110</t>
  </si>
  <si>
    <t>Приложение № 2</t>
  </si>
  <si>
    <t>(приложение изложено в новой редакции в соответствии с решением Совета Южского муниципального района от 11.10.2017 № 93) (в редакции решения Совета Южского муниципального района от 15.11.2017 № 114)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</si>
  <si>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15.11.2017 № 114)   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</t>
    </r>
  </si>
  <si>
    <t>000 1 14 06020 00 0000 430</t>
  </si>
  <si>
    <r>
  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</t>
    </r>
    <r>
      <rPr>
        <i/>
        <sz val="10"/>
        <color indexed="56"/>
        <rFont val="Times New Roman"/>
        <family val="1"/>
      </rPr>
      <t>(строка добавлена в соответствии с решением Совета Южского муниципального района от 15.11.2017 № 114)</t>
    </r>
  </si>
  <si>
    <r>
      <t xml:space="preserve">БЕЗВОЗМЕЗДНЫЕ ПОСТУПЛЕНИЯ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15.11.2017 № 114)</t>
    </r>
    <r>
      <rPr>
        <b/>
        <sz val="14"/>
        <rFont val="Times New Roman"/>
        <family val="1"/>
      </rPr>
      <t xml:space="preserve">  </t>
    </r>
  </si>
  <si>
    <r>
      <t xml:space="preserve">Безвозмездные поступления от других бюджетов бюджетной системы Российской Федерации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15.11.2017 № 114)  </t>
    </r>
  </si>
  <si>
    <r>
      <t xml:space="preserve">Субсидии бюджетам бюджетной системы Российской Федерации (межбюджетные субсидии)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15.11.2017 № 114)   </t>
    </r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</si>
  <si>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15.11.2017 № 114)  </t>
    </r>
  </si>
  <si>
    <r>
      <t xml:space="preserve">Прочие субсидии бюджетам муниципальных районов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15.11.2017 № 114)  </t>
    </r>
  </si>
  <si>
    <r>
      <t xml:space="preserve">ВСЕГО ДОХОДОВ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15.11.2017 № 114)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</si>
</sst>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tabSelected="1" zoomScalePageLayoutView="0" workbookViewId="0" topLeftCell="A207">
      <selection activeCell="B218" sqref="B218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6" t="s">
        <v>344</v>
      </c>
      <c r="D1" s="46"/>
      <c r="E1" s="46"/>
    </row>
    <row r="2" spans="3:5" ht="18.75">
      <c r="C2" s="46" t="s">
        <v>70</v>
      </c>
      <c r="D2" s="46"/>
      <c r="E2" s="46"/>
    </row>
    <row r="3" spans="3:5" ht="18.75">
      <c r="C3" s="46" t="s">
        <v>71</v>
      </c>
      <c r="D3" s="46"/>
      <c r="E3" s="46"/>
    </row>
    <row r="4" spans="3:5" ht="18.75">
      <c r="C4" s="46" t="s">
        <v>72</v>
      </c>
      <c r="D4" s="46"/>
      <c r="E4" s="46"/>
    </row>
    <row r="5" spans="3:5" ht="18.75">
      <c r="C5" s="46" t="s">
        <v>71</v>
      </c>
      <c r="D5" s="46"/>
      <c r="E5" s="46"/>
    </row>
    <row r="6" spans="3:5" ht="18.75">
      <c r="C6" s="46" t="s">
        <v>189</v>
      </c>
      <c r="D6" s="46"/>
      <c r="E6" s="46"/>
    </row>
    <row r="7" spans="3:5" ht="18.75">
      <c r="C7" s="41" t="s">
        <v>190</v>
      </c>
      <c r="D7" s="41"/>
      <c r="E7" s="41"/>
    </row>
    <row r="8" spans="3:5" ht="18.75">
      <c r="C8" s="41" t="s">
        <v>232</v>
      </c>
      <c r="D8" s="41"/>
      <c r="E8" s="41"/>
    </row>
    <row r="9" ht="18.75">
      <c r="C9" s="5"/>
    </row>
    <row r="10" ht="18.75">
      <c r="E10" s="5" t="s">
        <v>73</v>
      </c>
    </row>
    <row r="12" spans="1:5" ht="40.5" customHeight="1">
      <c r="A12" s="44" t="s">
        <v>188</v>
      </c>
      <c r="B12" s="44"/>
      <c r="C12" s="44"/>
      <c r="D12" s="44"/>
      <c r="E12" s="44"/>
    </row>
    <row r="13" spans="1:5" ht="36" customHeight="1">
      <c r="A13" s="45" t="s">
        <v>345</v>
      </c>
      <c r="B13" s="45"/>
      <c r="C13" s="45"/>
      <c r="D13" s="45"/>
      <c r="E13" s="45"/>
    </row>
    <row r="14" spans="1:5" ht="42.75" customHeight="1">
      <c r="A14" s="43" t="s">
        <v>68</v>
      </c>
      <c r="B14" s="43" t="s">
        <v>69</v>
      </c>
      <c r="C14" s="43" t="s">
        <v>97</v>
      </c>
      <c r="D14" s="43"/>
      <c r="E14" s="43"/>
    </row>
    <row r="15" spans="1:5" ht="18.75">
      <c r="A15" s="43"/>
      <c r="B15" s="43"/>
      <c r="C15" s="16" t="s">
        <v>185</v>
      </c>
      <c r="D15" s="15" t="s">
        <v>186</v>
      </c>
      <c r="E15" s="15" t="s">
        <v>187</v>
      </c>
    </row>
    <row r="16" spans="1:5" ht="18.75">
      <c r="A16" s="11">
        <v>1</v>
      </c>
      <c r="B16" s="11">
        <v>2</v>
      </c>
      <c r="C16" s="6">
        <v>3</v>
      </c>
      <c r="D16" s="17">
        <v>4</v>
      </c>
      <c r="E16" s="17">
        <v>5</v>
      </c>
    </row>
    <row r="17" spans="1:5" ht="46.5" customHeight="1">
      <c r="A17" s="23" t="s">
        <v>11</v>
      </c>
      <c r="B17" s="40" t="s">
        <v>260</v>
      </c>
      <c r="C17" s="27">
        <f>C18+C28+C38+C55++C83+C101+C111+C123+C139+C63+C51</f>
        <v>70086283.63</v>
      </c>
      <c r="D17" s="27">
        <f>D18+D28+D38+D55++D83+D101+D111+D123+D139+D63+D51</f>
        <v>62697496</v>
      </c>
      <c r="E17" s="27">
        <f>E18+E28+E38+E55++E83+E101+E111+E123+E139+E63+E51</f>
        <v>62785593</v>
      </c>
    </row>
    <row r="18" spans="1:5" ht="18.75">
      <c r="A18" s="23" t="s">
        <v>12</v>
      </c>
      <c r="B18" s="40" t="s">
        <v>13</v>
      </c>
      <c r="C18" s="27">
        <f>C19</f>
        <v>45712800</v>
      </c>
      <c r="D18" s="27">
        <f>D19</f>
        <v>46000791</v>
      </c>
      <c r="E18" s="27">
        <f>E19</f>
        <v>46000791</v>
      </c>
    </row>
    <row r="19" spans="1:5" ht="18.75">
      <c r="A19" s="14" t="s">
        <v>14</v>
      </c>
      <c r="B19" s="22" t="s">
        <v>15</v>
      </c>
      <c r="C19" s="32">
        <f>C20+C22+C26+C24</f>
        <v>45712800</v>
      </c>
      <c r="D19" s="32">
        <f>D20+D22+D26+D24</f>
        <v>46000791</v>
      </c>
      <c r="E19" s="32">
        <f>E20+E22+E26+E24</f>
        <v>46000791</v>
      </c>
    </row>
    <row r="20" spans="1:5" ht="150.75" customHeight="1">
      <c r="A20" s="14" t="s">
        <v>104</v>
      </c>
      <c r="B20" s="18" t="s">
        <v>82</v>
      </c>
      <c r="C20" s="9">
        <f>C21</f>
        <v>45132800</v>
      </c>
      <c r="D20" s="9">
        <f>D21</f>
        <v>45417151</v>
      </c>
      <c r="E20" s="9">
        <f>E21</f>
        <v>45417151</v>
      </c>
    </row>
    <row r="21" spans="1:5" ht="153" customHeight="1">
      <c r="A21" s="14" t="s">
        <v>16</v>
      </c>
      <c r="B21" s="18" t="s">
        <v>82</v>
      </c>
      <c r="C21" s="9">
        <v>45132800</v>
      </c>
      <c r="D21" s="9">
        <v>45417151</v>
      </c>
      <c r="E21" s="9">
        <v>45417151</v>
      </c>
    </row>
    <row r="22" spans="1:5" ht="210" customHeight="1">
      <c r="A22" s="14" t="s">
        <v>105</v>
      </c>
      <c r="B22" s="18" t="s">
        <v>18</v>
      </c>
      <c r="C22" s="9">
        <f>C23</f>
        <v>256000</v>
      </c>
      <c r="D22" s="9">
        <f>D23</f>
        <v>239500</v>
      </c>
      <c r="E22" s="9">
        <f>E23</f>
        <v>239500</v>
      </c>
    </row>
    <row r="23" spans="1:5" ht="207" customHeight="1">
      <c r="A23" s="14" t="s">
        <v>17</v>
      </c>
      <c r="B23" s="18" t="s">
        <v>18</v>
      </c>
      <c r="C23" s="9">
        <v>256000</v>
      </c>
      <c r="D23" s="39">
        <v>239500</v>
      </c>
      <c r="E23" s="39">
        <v>239500</v>
      </c>
    </row>
    <row r="24" spans="1:5" ht="94.5" customHeight="1">
      <c r="A24" s="14" t="s">
        <v>106</v>
      </c>
      <c r="B24" s="22" t="s">
        <v>76</v>
      </c>
      <c r="C24" s="7">
        <f>C25</f>
        <v>112000</v>
      </c>
      <c r="D24" s="7">
        <f>D25</f>
        <v>112700</v>
      </c>
      <c r="E24" s="7">
        <f>E25</f>
        <v>112700</v>
      </c>
    </row>
    <row r="25" spans="1:5" ht="93.75">
      <c r="A25" s="14" t="s">
        <v>19</v>
      </c>
      <c r="B25" s="22" t="s">
        <v>76</v>
      </c>
      <c r="C25" s="7">
        <v>112000</v>
      </c>
      <c r="D25" s="7">
        <v>112700</v>
      </c>
      <c r="E25" s="7">
        <v>112700</v>
      </c>
    </row>
    <row r="26" spans="1:5" ht="186.75" customHeight="1">
      <c r="A26" s="14" t="s">
        <v>107</v>
      </c>
      <c r="B26" s="18" t="s">
        <v>184</v>
      </c>
      <c r="C26" s="7">
        <f>C27</f>
        <v>212000</v>
      </c>
      <c r="D26" s="7">
        <f>D27</f>
        <v>231440</v>
      </c>
      <c r="E26" s="7">
        <f>E27</f>
        <v>231440</v>
      </c>
    </row>
    <row r="27" spans="1:5" ht="186.75" customHeight="1">
      <c r="A27" s="14" t="s">
        <v>20</v>
      </c>
      <c r="B27" s="18" t="s">
        <v>184</v>
      </c>
      <c r="C27" s="7">
        <v>212000</v>
      </c>
      <c r="D27" s="7">
        <v>231440</v>
      </c>
      <c r="E27" s="7">
        <v>231440</v>
      </c>
    </row>
    <row r="28" spans="1:5" s="8" customFormat="1" ht="78" customHeight="1">
      <c r="A28" s="28" t="s">
        <v>74</v>
      </c>
      <c r="B28" s="29" t="s">
        <v>83</v>
      </c>
      <c r="C28" s="13">
        <f>C29</f>
        <v>4270947</v>
      </c>
      <c r="D28" s="13">
        <f>D29</f>
        <v>4451605</v>
      </c>
      <c r="E28" s="13">
        <f>E29</f>
        <v>4511702</v>
      </c>
    </row>
    <row r="29" spans="1:5" ht="56.25">
      <c r="A29" s="30" t="s">
        <v>75</v>
      </c>
      <c r="B29" s="31" t="s">
        <v>84</v>
      </c>
      <c r="C29" s="7">
        <f>C30+C32+C34+C36</f>
        <v>4270947</v>
      </c>
      <c r="D29" s="7">
        <f>D30+D32+D34+D36</f>
        <v>4451605</v>
      </c>
      <c r="E29" s="7">
        <f>E30+E32+E34+E36</f>
        <v>4511702</v>
      </c>
    </row>
    <row r="30" spans="1:5" ht="131.25" customHeight="1">
      <c r="A30" s="30" t="s">
        <v>110</v>
      </c>
      <c r="B30" s="18" t="s">
        <v>85</v>
      </c>
      <c r="C30" s="7">
        <f>C31</f>
        <v>1649762.72</v>
      </c>
      <c r="D30" s="7">
        <f>D31</f>
        <v>1441985</v>
      </c>
      <c r="E30" s="7">
        <f>E31</f>
        <v>1461452</v>
      </c>
    </row>
    <row r="31" spans="1:5" ht="131.25" customHeight="1">
      <c r="A31" s="30" t="s">
        <v>151</v>
      </c>
      <c r="B31" s="18" t="s">
        <v>85</v>
      </c>
      <c r="C31" s="7">
        <v>1649762.72</v>
      </c>
      <c r="D31" s="7">
        <v>1441985</v>
      </c>
      <c r="E31" s="7">
        <v>1461452</v>
      </c>
    </row>
    <row r="32" spans="1:5" ht="168" customHeight="1">
      <c r="A32" s="30" t="s">
        <v>109</v>
      </c>
      <c r="B32" s="18" t="s">
        <v>86</v>
      </c>
      <c r="C32" s="7">
        <f>C33</f>
        <v>23000</v>
      </c>
      <c r="D32" s="7">
        <f>D33</f>
        <v>23950</v>
      </c>
      <c r="E32" s="7">
        <f>E33</f>
        <v>24273</v>
      </c>
    </row>
    <row r="33" spans="1:5" ht="168" customHeight="1">
      <c r="A33" s="30" t="s">
        <v>152</v>
      </c>
      <c r="B33" s="18" t="s">
        <v>86</v>
      </c>
      <c r="C33" s="7">
        <v>23000</v>
      </c>
      <c r="D33" s="7">
        <v>23950</v>
      </c>
      <c r="E33" s="7">
        <v>24273</v>
      </c>
    </row>
    <row r="34" spans="1:5" ht="150">
      <c r="A34" s="30" t="s">
        <v>108</v>
      </c>
      <c r="B34" s="18" t="s">
        <v>87</v>
      </c>
      <c r="C34" s="7">
        <f>C35</f>
        <v>2864500</v>
      </c>
      <c r="D34" s="7">
        <f>D35</f>
        <v>2985670</v>
      </c>
      <c r="E34" s="7">
        <f>E35</f>
        <v>3025977</v>
      </c>
    </row>
    <row r="35" spans="1:5" ht="150">
      <c r="A35" s="30" t="s">
        <v>153</v>
      </c>
      <c r="B35" s="18" t="s">
        <v>87</v>
      </c>
      <c r="C35" s="7">
        <v>2864500</v>
      </c>
      <c r="D35" s="7">
        <v>2985670</v>
      </c>
      <c r="E35" s="7">
        <v>3025977</v>
      </c>
    </row>
    <row r="36" spans="1:5" ht="168.75">
      <c r="A36" s="30" t="s">
        <v>261</v>
      </c>
      <c r="B36" s="18" t="s">
        <v>263</v>
      </c>
      <c r="C36" s="7">
        <f>C37</f>
        <v>-266315.72</v>
      </c>
      <c r="D36" s="7">
        <f>D37</f>
        <v>0</v>
      </c>
      <c r="E36" s="7">
        <f>E37</f>
        <v>0</v>
      </c>
    </row>
    <row r="37" spans="1:5" ht="168.75">
      <c r="A37" s="30" t="s">
        <v>262</v>
      </c>
      <c r="B37" s="18" t="s">
        <v>263</v>
      </c>
      <c r="C37" s="7">
        <v>-266315.72</v>
      </c>
      <c r="D37" s="7">
        <v>0</v>
      </c>
      <c r="E37" s="7">
        <v>0</v>
      </c>
    </row>
    <row r="38" spans="1:5" ht="37.5">
      <c r="A38" s="23" t="s">
        <v>21</v>
      </c>
      <c r="B38" s="24" t="s">
        <v>191</v>
      </c>
      <c r="C38" s="27">
        <f>C39+C44+C47</f>
        <v>6157695.1</v>
      </c>
      <c r="D38" s="27">
        <f>D39+D44+D47</f>
        <v>6946600</v>
      </c>
      <c r="E38" s="27">
        <f>E39+E44+E47</f>
        <v>6947100</v>
      </c>
    </row>
    <row r="39" spans="1:5" ht="37.5">
      <c r="A39" s="14" t="s">
        <v>77</v>
      </c>
      <c r="B39" s="22" t="s">
        <v>192</v>
      </c>
      <c r="C39" s="32">
        <f>C40+C42</f>
        <v>6091956.3</v>
      </c>
      <c r="D39" s="32">
        <f aca="true" t="shared" si="0" ref="C39:E40">D40</f>
        <v>6889800</v>
      </c>
      <c r="E39" s="32">
        <f t="shared" si="0"/>
        <v>6889800</v>
      </c>
    </row>
    <row r="40" spans="1:5" ht="37.5">
      <c r="A40" s="14" t="s">
        <v>112</v>
      </c>
      <c r="B40" s="22" t="s">
        <v>193</v>
      </c>
      <c r="C40" s="32">
        <f t="shared" si="0"/>
        <v>6091812.39</v>
      </c>
      <c r="D40" s="32">
        <f t="shared" si="0"/>
        <v>6889800</v>
      </c>
      <c r="E40" s="32">
        <f t="shared" si="0"/>
        <v>6889800</v>
      </c>
    </row>
    <row r="41" spans="1:5" ht="37.5">
      <c r="A41" s="14" t="s">
        <v>22</v>
      </c>
      <c r="B41" s="22" t="s">
        <v>194</v>
      </c>
      <c r="C41" s="32">
        <v>6091812.39</v>
      </c>
      <c r="D41" s="32">
        <v>6889800</v>
      </c>
      <c r="E41" s="32">
        <v>6889800</v>
      </c>
    </row>
    <row r="42" spans="1:5" ht="93.75">
      <c r="A42" s="14" t="s">
        <v>264</v>
      </c>
      <c r="B42" s="22" t="s">
        <v>266</v>
      </c>
      <c r="C42" s="32">
        <f>C43</f>
        <v>143.91</v>
      </c>
      <c r="D42" s="32">
        <f>D43</f>
        <v>0</v>
      </c>
      <c r="E42" s="32">
        <f>E43</f>
        <v>0</v>
      </c>
    </row>
    <row r="43" spans="1:5" ht="93.75">
      <c r="A43" s="14" t="s">
        <v>265</v>
      </c>
      <c r="B43" s="22" t="s">
        <v>266</v>
      </c>
      <c r="C43" s="32">
        <v>143.91</v>
      </c>
      <c r="D43" s="32">
        <v>0</v>
      </c>
      <c r="E43" s="32">
        <v>0</v>
      </c>
    </row>
    <row r="44" spans="1:5" ht="24" customHeight="1">
      <c r="A44" s="14" t="s">
        <v>78</v>
      </c>
      <c r="B44" s="22" t="s">
        <v>24</v>
      </c>
      <c r="C44" s="32">
        <f aca="true" t="shared" si="1" ref="C44:E45">C45</f>
        <v>4740.68</v>
      </c>
      <c r="D44" s="32">
        <f t="shared" si="1"/>
        <v>1000</v>
      </c>
      <c r="E44" s="32">
        <f t="shared" si="1"/>
        <v>1000</v>
      </c>
    </row>
    <row r="45" spans="1:5" ht="24" customHeight="1">
      <c r="A45" s="14" t="s">
        <v>124</v>
      </c>
      <c r="B45" s="22" t="s">
        <v>24</v>
      </c>
      <c r="C45" s="32">
        <f t="shared" si="1"/>
        <v>4740.68</v>
      </c>
      <c r="D45" s="32">
        <f t="shared" si="1"/>
        <v>1000</v>
      </c>
      <c r="E45" s="32">
        <f t="shared" si="1"/>
        <v>1000</v>
      </c>
    </row>
    <row r="46" spans="1:5" ht="24" customHeight="1">
      <c r="A46" s="14" t="s">
        <v>23</v>
      </c>
      <c r="B46" s="22" t="s">
        <v>24</v>
      </c>
      <c r="C46" s="7">
        <v>4740.68</v>
      </c>
      <c r="D46" s="7">
        <v>1000</v>
      </c>
      <c r="E46" s="7">
        <v>1000</v>
      </c>
    </row>
    <row r="47" spans="1:5" ht="64.5" customHeight="1">
      <c r="A47" s="14" t="s">
        <v>156</v>
      </c>
      <c r="B47" s="31" t="s">
        <v>157</v>
      </c>
      <c r="C47" s="32">
        <f>C49</f>
        <v>60998.12</v>
      </c>
      <c r="D47" s="32">
        <f>D49</f>
        <v>55800</v>
      </c>
      <c r="E47" s="32">
        <f>E49</f>
        <v>56300</v>
      </c>
    </row>
    <row r="48" spans="1:5" ht="82.5" customHeight="1">
      <c r="A48" s="14" t="s">
        <v>182</v>
      </c>
      <c r="B48" s="31" t="s">
        <v>195</v>
      </c>
      <c r="C48" s="32">
        <f>C49</f>
        <v>60998.12</v>
      </c>
      <c r="D48" s="32">
        <f>D49</f>
        <v>55800</v>
      </c>
      <c r="E48" s="32">
        <f>E49</f>
        <v>56300</v>
      </c>
    </row>
    <row r="49" spans="1:5" ht="81" customHeight="1">
      <c r="A49" s="14" t="s">
        <v>183</v>
      </c>
      <c r="B49" s="31" t="s">
        <v>196</v>
      </c>
      <c r="C49" s="32">
        <v>60998.12</v>
      </c>
      <c r="D49" s="26">
        <v>55800</v>
      </c>
      <c r="E49" s="26">
        <v>56300</v>
      </c>
    </row>
    <row r="50" spans="1:5" ht="24" customHeight="1" hidden="1">
      <c r="A50" s="23" t="s">
        <v>158</v>
      </c>
      <c r="B50" s="24" t="s">
        <v>159</v>
      </c>
      <c r="C50" s="27">
        <v>0</v>
      </c>
      <c r="D50" s="27">
        <v>0</v>
      </c>
      <c r="E50" s="27">
        <v>0</v>
      </c>
    </row>
    <row r="51" spans="1:5" ht="24" customHeight="1">
      <c r="A51" s="23" t="s">
        <v>158</v>
      </c>
      <c r="B51" s="24" t="s">
        <v>159</v>
      </c>
      <c r="C51" s="27">
        <f aca="true" t="shared" si="2" ref="C51:E53">C52</f>
        <v>99.08</v>
      </c>
      <c r="D51" s="27">
        <f t="shared" si="2"/>
        <v>0</v>
      </c>
      <c r="E51" s="27">
        <f t="shared" si="2"/>
        <v>0</v>
      </c>
    </row>
    <row r="52" spans="1:5" ht="29.25" customHeight="1">
      <c r="A52" s="14" t="s">
        <v>339</v>
      </c>
      <c r="B52" s="22" t="s">
        <v>340</v>
      </c>
      <c r="C52" s="32">
        <f t="shared" si="2"/>
        <v>99.08</v>
      </c>
      <c r="D52" s="32">
        <f t="shared" si="2"/>
        <v>0</v>
      </c>
      <c r="E52" s="32">
        <f t="shared" si="2"/>
        <v>0</v>
      </c>
    </row>
    <row r="53" spans="1:5" ht="97.5" customHeight="1">
      <c r="A53" s="14" t="s">
        <v>341</v>
      </c>
      <c r="B53" s="22" t="s">
        <v>342</v>
      </c>
      <c r="C53" s="32">
        <f t="shared" si="2"/>
        <v>99.08</v>
      </c>
      <c r="D53" s="32">
        <f t="shared" si="2"/>
        <v>0</v>
      </c>
      <c r="E53" s="32">
        <f t="shared" si="2"/>
        <v>0</v>
      </c>
    </row>
    <row r="54" spans="1:5" ht="103.5" customHeight="1">
      <c r="A54" s="14" t="s">
        <v>343</v>
      </c>
      <c r="B54" s="22" t="s">
        <v>342</v>
      </c>
      <c r="C54" s="32">
        <v>99.08</v>
      </c>
      <c r="D54" s="32">
        <v>0</v>
      </c>
      <c r="E54" s="32">
        <v>0</v>
      </c>
    </row>
    <row r="55" spans="1:5" ht="24.75" customHeight="1">
      <c r="A55" s="23" t="s">
        <v>25</v>
      </c>
      <c r="B55" s="24" t="s">
        <v>197</v>
      </c>
      <c r="C55" s="27">
        <f>C58+C61</f>
        <v>953000</v>
      </c>
      <c r="D55" s="27">
        <f>D58+D61</f>
        <v>1004000</v>
      </c>
      <c r="E55" s="27">
        <f>E58+E61</f>
        <v>1034000</v>
      </c>
    </row>
    <row r="56" spans="1:5" ht="63.75" customHeight="1">
      <c r="A56" s="14" t="s">
        <v>111</v>
      </c>
      <c r="B56" s="22" t="s">
        <v>198</v>
      </c>
      <c r="C56" s="9">
        <f aca="true" t="shared" si="3" ref="C56:E57">C57</f>
        <v>938000</v>
      </c>
      <c r="D56" s="9">
        <f t="shared" si="3"/>
        <v>1004000</v>
      </c>
      <c r="E56" s="9">
        <f t="shared" si="3"/>
        <v>1034000</v>
      </c>
    </row>
    <row r="57" spans="1:5" ht="102.75" customHeight="1">
      <c r="A57" s="14" t="s">
        <v>113</v>
      </c>
      <c r="B57" s="18" t="s">
        <v>199</v>
      </c>
      <c r="C57" s="9">
        <f t="shared" si="3"/>
        <v>938000</v>
      </c>
      <c r="D57" s="9">
        <f t="shared" si="3"/>
        <v>1004000</v>
      </c>
      <c r="E57" s="9">
        <f t="shared" si="3"/>
        <v>1034000</v>
      </c>
    </row>
    <row r="58" spans="1:5" ht="105" customHeight="1">
      <c r="A58" s="14" t="s">
        <v>26</v>
      </c>
      <c r="B58" s="18" t="s">
        <v>200</v>
      </c>
      <c r="C58" s="9">
        <v>938000</v>
      </c>
      <c r="D58" s="26">
        <v>1004000</v>
      </c>
      <c r="E58" s="26">
        <v>1034000</v>
      </c>
    </row>
    <row r="59" spans="1:5" ht="75">
      <c r="A59" s="14" t="s">
        <v>27</v>
      </c>
      <c r="B59" s="22" t="s">
        <v>88</v>
      </c>
      <c r="C59" s="7">
        <f aca="true" t="shared" si="4" ref="C59:E60">C60</f>
        <v>15000</v>
      </c>
      <c r="D59" s="7">
        <f t="shared" si="4"/>
        <v>0</v>
      </c>
      <c r="E59" s="7">
        <f t="shared" si="4"/>
        <v>0</v>
      </c>
    </row>
    <row r="60" spans="1:5" ht="56.25">
      <c r="A60" s="14" t="s">
        <v>114</v>
      </c>
      <c r="B60" s="18" t="s">
        <v>130</v>
      </c>
      <c r="C60" s="7">
        <f t="shared" si="4"/>
        <v>15000</v>
      </c>
      <c r="D60" s="7">
        <f t="shared" si="4"/>
        <v>0</v>
      </c>
      <c r="E60" s="7">
        <f t="shared" si="4"/>
        <v>0</v>
      </c>
    </row>
    <row r="61" spans="1:5" ht="56.25" customHeight="1">
      <c r="A61" s="14" t="s">
        <v>154</v>
      </c>
      <c r="B61" s="18" t="s">
        <v>130</v>
      </c>
      <c r="C61" s="7">
        <v>15000</v>
      </c>
      <c r="D61" s="26">
        <v>0</v>
      </c>
      <c r="E61" s="26">
        <v>0</v>
      </c>
    </row>
    <row r="62" spans="1:5" ht="99.75" customHeight="1" hidden="1">
      <c r="A62" s="23" t="s">
        <v>160</v>
      </c>
      <c r="B62" s="25" t="s">
        <v>161</v>
      </c>
      <c r="C62" s="13">
        <v>0</v>
      </c>
      <c r="D62" s="13">
        <v>0</v>
      </c>
      <c r="E62" s="13">
        <v>0</v>
      </c>
    </row>
    <row r="63" spans="1:5" ht="102.75" customHeight="1">
      <c r="A63" s="23" t="s">
        <v>160</v>
      </c>
      <c r="B63" s="25" t="s">
        <v>282</v>
      </c>
      <c r="C63" s="13">
        <f>C64+C67+C73+C76</f>
        <v>12228.99</v>
      </c>
      <c r="D63" s="13">
        <f>D64+D67+D73+D76</f>
        <v>0</v>
      </c>
      <c r="E63" s="13">
        <f>E64+E67+E73+E76</f>
        <v>0</v>
      </c>
    </row>
    <row r="64" spans="1:5" ht="55.5" customHeight="1">
      <c r="A64" s="14" t="s">
        <v>268</v>
      </c>
      <c r="B64" s="18" t="s">
        <v>283</v>
      </c>
      <c r="C64" s="7">
        <f aca="true" t="shared" si="5" ref="C64:E65">C65</f>
        <v>85</v>
      </c>
      <c r="D64" s="7">
        <f t="shared" si="5"/>
        <v>0</v>
      </c>
      <c r="E64" s="7">
        <f t="shared" si="5"/>
        <v>0</v>
      </c>
    </row>
    <row r="65" spans="1:5" ht="76.5" customHeight="1">
      <c r="A65" s="14" t="s">
        <v>267</v>
      </c>
      <c r="B65" s="18" t="s">
        <v>284</v>
      </c>
      <c r="C65" s="7">
        <f t="shared" si="5"/>
        <v>85</v>
      </c>
      <c r="D65" s="7">
        <f t="shared" si="5"/>
        <v>0</v>
      </c>
      <c r="E65" s="7">
        <f t="shared" si="5"/>
        <v>0</v>
      </c>
    </row>
    <row r="66" spans="1:5" ht="80.25" customHeight="1">
      <c r="A66" s="14" t="s">
        <v>269</v>
      </c>
      <c r="B66" s="18" t="s">
        <v>284</v>
      </c>
      <c r="C66" s="7">
        <v>85</v>
      </c>
      <c r="D66" s="7">
        <v>0</v>
      </c>
      <c r="E66" s="7">
        <v>0</v>
      </c>
    </row>
    <row r="67" spans="1:5" ht="31.5" customHeight="1">
      <c r="A67" s="14" t="s">
        <v>270</v>
      </c>
      <c r="B67" s="18" t="s">
        <v>285</v>
      </c>
      <c r="C67" s="7">
        <f>C68+C70</f>
        <v>11281.84</v>
      </c>
      <c r="D67" s="7">
        <f>D68+D70</f>
        <v>0</v>
      </c>
      <c r="E67" s="7">
        <f>E68+E70</f>
        <v>0</v>
      </c>
    </row>
    <row r="68" spans="1:5" ht="33" customHeight="1">
      <c r="A68" s="14" t="s">
        <v>271</v>
      </c>
      <c r="B68" s="18" t="s">
        <v>286</v>
      </c>
      <c r="C68" s="7">
        <f>C69</f>
        <v>1657.7</v>
      </c>
      <c r="D68" s="7">
        <f>D69</f>
        <v>0</v>
      </c>
      <c r="E68" s="7">
        <f>E69</f>
        <v>0</v>
      </c>
    </row>
    <row r="69" spans="1:5" ht="30.75" customHeight="1">
      <c r="A69" s="14" t="s">
        <v>272</v>
      </c>
      <c r="B69" s="18" t="s">
        <v>286</v>
      </c>
      <c r="C69" s="7">
        <v>1657.7</v>
      </c>
      <c r="D69" s="7">
        <v>0</v>
      </c>
      <c r="E69" s="7">
        <v>0</v>
      </c>
    </row>
    <row r="70" spans="1:5" ht="50.25" customHeight="1">
      <c r="A70" s="14" t="s">
        <v>287</v>
      </c>
      <c r="B70" s="18" t="s">
        <v>288</v>
      </c>
      <c r="C70" s="7">
        <f aca="true" t="shared" si="6" ref="C70:E71">C71</f>
        <v>9624.14</v>
      </c>
      <c r="D70" s="7">
        <f t="shared" si="6"/>
        <v>0</v>
      </c>
      <c r="E70" s="7">
        <f t="shared" si="6"/>
        <v>0</v>
      </c>
    </row>
    <row r="71" spans="1:5" ht="77.25" customHeight="1">
      <c r="A71" s="14" t="s">
        <v>273</v>
      </c>
      <c r="B71" s="18" t="s">
        <v>289</v>
      </c>
      <c r="C71" s="7">
        <f t="shared" si="6"/>
        <v>9624.14</v>
      </c>
      <c r="D71" s="7">
        <f t="shared" si="6"/>
        <v>0</v>
      </c>
      <c r="E71" s="7">
        <f t="shared" si="6"/>
        <v>0</v>
      </c>
    </row>
    <row r="72" spans="1:5" ht="74.25" customHeight="1">
      <c r="A72" s="14" t="s">
        <v>274</v>
      </c>
      <c r="B72" s="18" t="s">
        <v>289</v>
      </c>
      <c r="C72" s="7">
        <v>9624.14</v>
      </c>
      <c r="D72" s="7">
        <v>0</v>
      </c>
      <c r="E72" s="7">
        <v>0</v>
      </c>
    </row>
    <row r="73" spans="1:5" ht="55.5" customHeight="1">
      <c r="A73" s="14" t="s">
        <v>275</v>
      </c>
      <c r="B73" s="18" t="s">
        <v>290</v>
      </c>
      <c r="C73" s="7">
        <f aca="true" t="shared" si="7" ref="C73:E74">C74</f>
        <v>120</v>
      </c>
      <c r="D73" s="7">
        <f t="shared" si="7"/>
        <v>0</v>
      </c>
      <c r="E73" s="7">
        <f t="shared" si="7"/>
        <v>0</v>
      </c>
    </row>
    <row r="74" spans="1:5" ht="29.25" customHeight="1">
      <c r="A74" s="14" t="s">
        <v>276</v>
      </c>
      <c r="B74" s="18" t="s">
        <v>291</v>
      </c>
      <c r="C74" s="7">
        <f t="shared" si="7"/>
        <v>120</v>
      </c>
      <c r="D74" s="7">
        <f t="shared" si="7"/>
        <v>0</v>
      </c>
      <c r="E74" s="7">
        <f t="shared" si="7"/>
        <v>0</v>
      </c>
    </row>
    <row r="75" spans="1:5" ht="28.5" customHeight="1">
      <c r="A75" s="14" t="s">
        <v>277</v>
      </c>
      <c r="B75" s="18" t="s">
        <v>292</v>
      </c>
      <c r="C75" s="7">
        <v>120</v>
      </c>
      <c r="D75" s="7">
        <v>0</v>
      </c>
      <c r="E75" s="7">
        <v>0</v>
      </c>
    </row>
    <row r="76" spans="1:5" ht="44.25" customHeight="1">
      <c r="A76" s="14" t="s">
        <v>293</v>
      </c>
      <c r="B76" s="18" t="s">
        <v>294</v>
      </c>
      <c r="C76" s="7">
        <f>C77+C80</f>
        <v>742.1500000000001</v>
      </c>
      <c r="D76" s="7">
        <f>D77+D80</f>
        <v>0</v>
      </c>
      <c r="E76" s="7">
        <f>E77+E80</f>
        <v>0</v>
      </c>
    </row>
    <row r="77" spans="1:5" ht="106.5" customHeight="1">
      <c r="A77" s="14" t="s">
        <v>295</v>
      </c>
      <c r="B77" s="18" t="s">
        <v>296</v>
      </c>
      <c r="C77" s="7">
        <f aca="true" t="shared" si="8" ref="C77:E78">C78</f>
        <v>207.06</v>
      </c>
      <c r="D77" s="7">
        <f t="shared" si="8"/>
        <v>0</v>
      </c>
      <c r="E77" s="7">
        <f t="shared" si="8"/>
        <v>0</v>
      </c>
    </row>
    <row r="78" spans="1:5" ht="144.75" customHeight="1">
      <c r="A78" s="14" t="s">
        <v>278</v>
      </c>
      <c r="B78" s="18" t="s">
        <v>297</v>
      </c>
      <c r="C78" s="7">
        <f t="shared" si="8"/>
        <v>207.06</v>
      </c>
      <c r="D78" s="7">
        <f t="shared" si="8"/>
        <v>0</v>
      </c>
      <c r="E78" s="7">
        <f t="shared" si="8"/>
        <v>0</v>
      </c>
    </row>
    <row r="79" spans="1:5" ht="145.5" customHeight="1">
      <c r="A79" s="14" t="s">
        <v>279</v>
      </c>
      <c r="B79" s="18" t="s">
        <v>297</v>
      </c>
      <c r="C79" s="7">
        <v>207.06</v>
      </c>
      <c r="D79" s="7">
        <v>0</v>
      </c>
      <c r="E79" s="7">
        <v>0</v>
      </c>
    </row>
    <row r="80" spans="1:5" ht="30" customHeight="1">
      <c r="A80" s="14" t="s">
        <v>298</v>
      </c>
      <c r="B80" s="18" t="s">
        <v>299</v>
      </c>
      <c r="C80" s="7">
        <f aca="true" t="shared" si="9" ref="C80:E81">C81</f>
        <v>535.09</v>
      </c>
      <c r="D80" s="7">
        <f t="shared" si="9"/>
        <v>0</v>
      </c>
      <c r="E80" s="7">
        <f t="shared" si="9"/>
        <v>0</v>
      </c>
    </row>
    <row r="81" spans="1:5" ht="70.5" customHeight="1">
      <c r="A81" s="14" t="s">
        <v>280</v>
      </c>
      <c r="B81" s="18" t="s">
        <v>300</v>
      </c>
      <c r="C81" s="7">
        <f t="shared" si="9"/>
        <v>535.09</v>
      </c>
      <c r="D81" s="7">
        <f t="shared" si="9"/>
        <v>0</v>
      </c>
      <c r="E81" s="7">
        <f t="shared" si="9"/>
        <v>0</v>
      </c>
    </row>
    <row r="82" spans="1:5" ht="68.25" customHeight="1">
      <c r="A82" s="14" t="s">
        <v>281</v>
      </c>
      <c r="B82" s="18" t="s">
        <v>300</v>
      </c>
      <c r="C82" s="7">
        <v>535.09</v>
      </c>
      <c r="D82" s="7">
        <v>0</v>
      </c>
      <c r="E82" s="7">
        <v>0</v>
      </c>
    </row>
    <row r="83" spans="1:8" ht="96.75" customHeight="1">
      <c r="A83" s="23" t="s">
        <v>28</v>
      </c>
      <c r="B83" s="24" t="s">
        <v>201</v>
      </c>
      <c r="C83" s="27">
        <f>C87+C84</f>
        <v>1861898.0199999998</v>
      </c>
      <c r="D83" s="27">
        <f>D87+D84</f>
        <v>1320000</v>
      </c>
      <c r="E83" s="27">
        <f>E87+E84</f>
        <v>1320000</v>
      </c>
      <c r="F83" s="19"/>
      <c r="G83" s="19"/>
      <c r="H83" s="19"/>
    </row>
    <row r="84" spans="1:8" ht="69.75" customHeight="1">
      <c r="A84" s="14" t="s">
        <v>301</v>
      </c>
      <c r="B84" s="22" t="s">
        <v>303</v>
      </c>
      <c r="C84" s="32">
        <f aca="true" t="shared" si="10" ref="C84:E85">C85</f>
        <v>18759.13</v>
      </c>
      <c r="D84" s="32">
        <f t="shared" si="10"/>
        <v>0</v>
      </c>
      <c r="E84" s="32">
        <f t="shared" si="10"/>
        <v>0</v>
      </c>
      <c r="F84" s="19"/>
      <c r="G84" s="19"/>
      <c r="H84" s="19"/>
    </row>
    <row r="85" spans="1:8" ht="87.75" customHeight="1">
      <c r="A85" s="14" t="s">
        <v>302</v>
      </c>
      <c r="B85" s="22" t="s">
        <v>304</v>
      </c>
      <c r="C85" s="32">
        <f t="shared" si="10"/>
        <v>18759.13</v>
      </c>
      <c r="D85" s="32">
        <f t="shared" si="10"/>
        <v>0</v>
      </c>
      <c r="E85" s="32">
        <f t="shared" si="10"/>
        <v>0</v>
      </c>
      <c r="F85" s="19"/>
      <c r="G85" s="19"/>
      <c r="H85" s="19"/>
    </row>
    <row r="86" spans="1:8" ht="84.75" customHeight="1">
      <c r="A86" s="14" t="s">
        <v>305</v>
      </c>
      <c r="B86" s="22" t="s">
        <v>304</v>
      </c>
      <c r="C86" s="32">
        <v>18759.13</v>
      </c>
      <c r="D86" s="32">
        <v>0</v>
      </c>
      <c r="E86" s="32">
        <v>0</v>
      </c>
      <c r="F86" s="19"/>
      <c r="G86" s="19"/>
      <c r="H86" s="19"/>
    </row>
    <row r="87" spans="1:5" ht="204" customHeight="1">
      <c r="A87" s="14" t="s">
        <v>29</v>
      </c>
      <c r="B87" s="18" t="s">
        <v>346</v>
      </c>
      <c r="C87" s="9">
        <f>C88+C95+C98</f>
        <v>1843138.89</v>
      </c>
      <c r="D87" s="9">
        <f>D88+D95+D98</f>
        <v>1320000</v>
      </c>
      <c r="E87" s="9">
        <f>E88+E95+E98</f>
        <v>1320000</v>
      </c>
    </row>
    <row r="88" spans="1:5" ht="142.5" customHeight="1">
      <c r="A88" s="14" t="s">
        <v>59</v>
      </c>
      <c r="B88" s="18" t="s">
        <v>202</v>
      </c>
      <c r="C88" s="7">
        <f>C91+C93+C89</f>
        <v>1143138.89</v>
      </c>
      <c r="D88" s="7">
        <f>D91+D93+D89</f>
        <v>700000</v>
      </c>
      <c r="E88" s="7">
        <f>E91+E93+E89</f>
        <v>700000</v>
      </c>
    </row>
    <row r="89" spans="1:5" ht="198.75" customHeight="1">
      <c r="A89" s="14" t="s">
        <v>306</v>
      </c>
      <c r="B89" s="18" t="s">
        <v>308</v>
      </c>
      <c r="C89" s="7">
        <f>C90</f>
        <v>266722.17</v>
      </c>
      <c r="D89" s="7">
        <f>D90</f>
        <v>0</v>
      </c>
      <c r="E89" s="7">
        <f>E90</f>
        <v>0</v>
      </c>
    </row>
    <row r="90" spans="1:5" ht="201.75" customHeight="1">
      <c r="A90" s="14" t="s">
        <v>307</v>
      </c>
      <c r="B90" s="18" t="s">
        <v>308</v>
      </c>
      <c r="C90" s="7">
        <v>266722.17</v>
      </c>
      <c r="D90" s="7">
        <v>0</v>
      </c>
      <c r="E90" s="7">
        <v>0</v>
      </c>
    </row>
    <row r="91" spans="1:5" ht="150.75" customHeight="1">
      <c r="A91" s="14" t="s">
        <v>125</v>
      </c>
      <c r="B91" s="18" t="s">
        <v>133</v>
      </c>
      <c r="C91" s="7">
        <f>C92</f>
        <v>1000</v>
      </c>
      <c r="D91" s="7">
        <f>D92</f>
        <v>0</v>
      </c>
      <c r="E91" s="7">
        <f>E92</f>
        <v>0</v>
      </c>
    </row>
    <row r="92" spans="1:5" ht="150" customHeight="1">
      <c r="A92" s="14" t="s">
        <v>30</v>
      </c>
      <c r="B92" s="31" t="s">
        <v>134</v>
      </c>
      <c r="C92" s="7">
        <v>1000</v>
      </c>
      <c r="D92" s="26">
        <v>0</v>
      </c>
      <c r="E92" s="26">
        <v>0</v>
      </c>
    </row>
    <row r="93" spans="1:5" ht="160.5" customHeight="1">
      <c r="A93" s="14" t="s">
        <v>140</v>
      </c>
      <c r="B93" s="33" t="s">
        <v>203</v>
      </c>
      <c r="C93" s="7">
        <f>C94</f>
        <v>875416.72</v>
      </c>
      <c r="D93" s="7">
        <f>D94</f>
        <v>700000</v>
      </c>
      <c r="E93" s="7">
        <f>E94</f>
        <v>700000</v>
      </c>
    </row>
    <row r="94" spans="1:5" ht="161.25" customHeight="1">
      <c r="A94" s="14" t="s">
        <v>141</v>
      </c>
      <c r="B94" s="33" t="s">
        <v>203</v>
      </c>
      <c r="C94" s="7">
        <v>875416.72</v>
      </c>
      <c r="D94" s="7">
        <v>700000</v>
      </c>
      <c r="E94" s="7">
        <v>700000</v>
      </c>
    </row>
    <row r="95" spans="1:5" ht="151.5" customHeight="1">
      <c r="A95" s="14" t="s">
        <v>96</v>
      </c>
      <c r="B95" s="18" t="s">
        <v>90</v>
      </c>
      <c r="C95" s="7">
        <f>C96</f>
        <v>100000</v>
      </c>
      <c r="D95" s="7">
        <f>D96</f>
        <v>20000</v>
      </c>
      <c r="E95" s="7">
        <f>E96</f>
        <v>20000</v>
      </c>
    </row>
    <row r="96" spans="1:5" ht="151.5" customHeight="1">
      <c r="A96" s="14" t="s">
        <v>115</v>
      </c>
      <c r="B96" s="18" t="s">
        <v>91</v>
      </c>
      <c r="C96" s="7">
        <f>C97</f>
        <v>100000</v>
      </c>
      <c r="D96" s="7">
        <f>D97</f>
        <v>20000</v>
      </c>
      <c r="E96" s="7">
        <v>20000</v>
      </c>
    </row>
    <row r="97" spans="1:5" ht="151.5" customHeight="1">
      <c r="A97" s="14" t="s">
        <v>89</v>
      </c>
      <c r="B97" s="18" t="s">
        <v>91</v>
      </c>
      <c r="C97" s="7">
        <v>100000</v>
      </c>
      <c r="D97" s="7">
        <v>20000</v>
      </c>
      <c r="E97" s="7">
        <v>20000</v>
      </c>
    </row>
    <row r="98" spans="1:5" ht="156" customHeight="1">
      <c r="A98" s="14" t="s">
        <v>60</v>
      </c>
      <c r="B98" s="18" t="s">
        <v>204</v>
      </c>
      <c r="C98" s="26">
        <f aca="true" t="shared" si="11" ref="C98:E99">C99</f>
        <v>600000</v>
      </c>
      <c r="D98" s="26">
        <f t="shared" si="11"/>
        <v>600000</v>
      </c>
      <c r="E98" s="26">
        <f t="shared" si="11"/>
        <v>600000</v>
      </c>
    </row>
    <row r="99" spans="1:5" ht="131.25">
      <c r="A99" s="14" t="s">
        <v>116</v>
      </c>
      <c r="B99" s="18" t="s">
        <v>205</v>
      </c>
      <c r="C99" s="26">
        <f t="shared" si="11"/>
        <v>600000</v>
      </c>
      <c r="D99" s="26">
        <f t="shared" si="11"/>
        <v>600000</v>
      </c>
      <c r="E99" s="26">
        <f t="shared" si="11"/>
        <v>600000</v>
      </c>
    </row>
    <row r="100" spans="1:5" ht="139.5" customHeight="1">
      <c r="A100" s="14" t="s">
        <v>31</v>
      </c>
      <c r="B100" s="18" t="s">
        <v>206</v>
      </c>
      <c r="C100" s="26">
        <v>600000</v>
      </c>
      <c r="D100" s="26">
        <v>600000</v>
      </c>
      <c r="E100" s="26">
        <v>600000</v>
      </c>
    </row>
    <row r="101" spans="1:5" ht="39" customHeight="1">
      <c r="A101" s="23" t="s">
        <v>32</v>
      </c>
      <c r="B101" s="24" t="s">
        <v>79</v>
      </c>
      <c r="C101" s="27">
        <f>C102</f>
        <v>416600</v>
      </c>
      <c r="D101" s="27">
        <f>D102</f>
        <v>328600</v>
      </c>
      <c r="E101" s="27">
        <f>E102</f>
        <v>328600</v>
      </c>
    </row>
    <row r="102" spans="1:5" ht="37.5">
      <c r="A102" s="14" t="s">
        <v>61</v>
      </c>
      <c r="B102" s="22" t="s">
        <v>62</v>
      </c>
      <c r="C102" s="32">
        <f>C103+C107+C109+C105</f>
        <v>416600</v>
      </c>
      <c r="D102" s="32">
        <f>D103+D107+D109+D105</f>
        <v>328600</v>
      </c>
      <c r="E102" s="32">
        <f>E103+E107+E109+E105</f>
        <v>328600</v>
      </c>
    </row>
    <row r="103" spans="1:5" ht="56.25">
      <c r="A103" s="14" t="s">
        <v>117</v>
      </c>
      <c r="B103" s="22" t="s">
        <v>34</v>
      </c>
      <c r="C103" s="32">
        <f>C104</f>
        <v>31400</v>
      </c>
      <c r="D103" s="32">
        <f>D104</f>
        <v>30200</v>
      </c>
      <c r="E103" s="32">
        <f>E104</f>
        <v>30200</v>
      </c>
    </row>
    <row r="104" spans="1:5" ht="56.25">
      <c r="A104" s="14" t="s">
        <v>33</v>
      </c>
      <c r="B104" s="22" t="s">
        <v>34</v>
      </c>
      <c r="C104" s="32">
        <v>31400</v>
      </c>
      <c r="D104" s="32">
        <v>30200</v>
      </c>
      <c r="E104" s="32">
        <v>30200</v>
      </c>
    </row>
    <row r="105" spans="1:5" ht="66.75" customHeight="1">
      <c r="A105" s="14" t="s">
        <v>162</v>
      </c>
      <c r="B105" s="31" t="s">
        <v>163</v>
      </c>
      <c r="C105" s="9">
        <f>C106</f>
        <v>500</v>
      </c>
      <c r="D105" s="9">
        <f>D106</f>
        <v>1000</v>
      </c>
      <c r="E105" s="9">
        <f>E106</f>
        <v>1000</v>
      </c>
    </row>
    <row r="106" spans="1:5" ht="63.75" customHeight="1">
      <c r="A106" s="14" t="s">
        <v>164</v>
      </c>
      <c r="B106" s="31" t="s">
        <v>163</v>
      </c>
      <c r="C106" s="9">
        <v>500</v>
      </c>
      <c r="D106" s="26">
        <v>1000</v>
      </c>
      <c r="E106" s="26">
        <v>1000</v>
      </c>
    </row>
    <row r="107" spans="1:5" ht="37.5">
      <c r="A107" s="14" t="s">
        <v>118</v>
      </c>
      <c r="B107" s="22" t="s">
        <v>63</v>
      </c>
      <c r="C107" s="9">
        <f>C108</f>
        <v>44700</v>
      </c>
      <c r="D107" s="9">
        <f>D108</f>
        <v>7400</v>
      </c>
      <c r="E107" s="9">
        <f>E108</f>
        <v>7400</v>
      </c>
    </row>
    <row r="108" spans="1:5" ht="37.5">
      <c r="A108" s="14" t="s">
        <v>35</v>
      </c>
      <c r="B108" s="22" t="s">
        <v>63</v>
      </c>
      <c r="C108" s="9">
        <v>44700</v>
      </c>
      <c r="D108" s="26">
        <v>7400</v>
      </c>
      <c r="E108" s="26">
        <v>7400</v>
      </c>
    </row>
    <row r="109" spans="1:5" ht="37.5">
      <c r="A109" s="14" t="s">
        <v>119</v>
      </c>
      <c r="B109" s="22" t="s">
        <v>37</v>
      </c>
      <c r="C109" s="9">
        <f>C110</f>
        <v>340000</v>
      </c>
      <c r="D109" s="9">
        <f>D110</f>
        <v>290000</v>
      </c>
      <c r="E109" s="9">
        <f>E110</f>
        <v>290000</v>
      </c>
    </row>
    <row r="110" spans="1:5" ht="37.5">
      <c r="A110" s="14" t="s">
        <v>36</v>
      </c>
      <c r="B110" s="22" t="s">
        <v>37</v>
      </c>
      <c r="C110" s="9">
        <v>340000</v>
      </c>
      <c r="D110" s="26">
        <v>290000</v>
      </c>
      <c r="E110" s="26">
        <v>290000</v>
      </c>
    </row>
    <row r="111" spans="1:5" ht="75">
      <c r="A111" s="23" t="s">
        <v>38</v>
      </c>
      <c r="B111" s="25" t="s">
        <v>165</v>
      </c>
      <c r="C111" s="27">
        <f>C112+C117</f>
        <v>1600752.26</v>
      </c>
      <c r="D111" s="27">
        <f>D112+D117</f>
        <v>1480000</v>
      </c>
      <c r="E111" s="27">
        <f>E112+E117</f>
        <v>1480000</v>
      </c>
    </row>
    <row r="112" spans="1:5" ht="37.5">
      <c r="A112" s="14" t="s">
        <v>64</v>
      </c>
      <c r="B112" s="18" t="s">
        <v>131</v>
      </c>
      <c r="C112" s="32">
        <f aca="true" t="shared" si="12" ref="C112:E113">C113</f>
        <v>1422000</v>
      </c>
      <c r="D112" s="32">
        <f t="shared" si="12"/>
        <v>1422000</v>
      </c>
      <c r="E112" s="32">
        <f t="shared" si="12"/>
        <v>1422000</v>
      </c>
    </row>
    <row r="113" spans="1:5" ht="37.5">
      <c r="A113" s="14" t="s">
        <v>65</v>
      </c>
      <c r="B113" s="18" t="s">
        <v>132</v>
      </c>
      <c r="C113" s="32">
        <f t="shared" si="12"/>
        <v>1422000</v>
      </c>
      <c r="D113" s="32">
        <f t="shared" si="12"/>
        <v>1422000</v>
      </c>
      <c r="E113" s="32">
        <f t="shared" si="12"/>
        <v>1422000</v>
      </c>
    </row>
    <row r="114" spans="1:5" ht="59.25" customHeight="1">
      <c r="A114" s="14" t="s">
        <v>39</v>
      </c>
      <c r="B114" s="18" t="s">
        <v>40</v>
      </c>
      <c r="C114" s="32">
        <f>SUM(C115:C116)</f>
        <v>1422000</v>
      </c>
      <c r="D114" s="32">
        <f>SUM(D115:D116)</f>
        <v>1422000</v>
      </c>
      <c r="E114" s="32">
        <f>SUM(E115:E116)</f>
        <v>1422000</v>
      </c>
    </row>
    <row r="115" spans="1:5" ht="57.75" customHeight="1">
      <c r="A115" s="14" t="s">
        <v>41</v>
      </c>
      <c r="B115" s="18" t="s">
        <v>155</v>
      </c>
      <c r="C115" s="7">
        <v>22000</v>
      </c>
      <c r="D115" s="26">
        <v>22000</v>
      </c>
      <c r="E115" s="26">
        <v>22000</v>
      </c>
    </row>
    <row r="116" spans="1:5" ht="56.25" customHeight="1">
      <c r="A116" s="14" t="s">
        <v>42</v>
      </c>
      <c r="B116" s="18" t="s">
        <v>43</v>
      </c>
      <c r="C116" s="7">
        <v>1400000</v>
      </c>
      <c r="D116" s="7">
        <v>1400000</v>
      </c>
      <c r="E116" s="7">
        <v>1400000</v>
      </c>
    </row>
    <row r="117" spans="1:5" ht="45" customHeight="1">
      <c r="A117" s="14" t="s">
        <v>126</v>
      </c>
      <c r="B117" s="22" t="s">
        <v>166</v>
      </c>
      <c r="C117" s="7">
        <f aca="true" t="shared" si="13" ref="C117:E118">C118</f>
        <v>178752.26</v>
      </c>
      <c r="D117" s="7">
        <f t="shared" si="13"/>
        <v>58000</v>
      </c>
      <c r="E117" s="7">
        <f t="shared" si="13"/>
        <v>58000</v>
      </c>
    </row>
    <row r="118" spans="1:5" ht="43.5" customHeight="1">
      <c r="A118" s="34" t="s">
        <v>127</v>
      </c>
      <c r="B118" s="22" t="s">
        <v>167</v>
      </c>
      <c r="C118" s="7">
        <f t="shared" si="13"/>
        <v>178752.26</v>
      </c>
      <c r="D118" s="7">
        <f t="shared" si="13"/>
        <v>58000</v>
      </c>
      <c r="E118" s="7">
        <f t="shared" si="13"/>
        <v>58000</v>
      </c>
    </row>
    <row r="119" spans="1:5" ht="53.25" customHeight="1">
      <c r="A119" s="34" t="s">
        <v>128</v>
      </c>
      <c r="B119" s="22" t="s">
        <v>168</v>
      </c>
      <c r="C119" s="7">
        <f>SUM(C120:C122)</f>
        <v>178752.26</v>
      </c>
      <c r="D119" s="7">
        <f>SUM(D120:D121)</f>
        <v>58000</v>
      </c>
      <c r="E119" s="7">
        <f>SUM(E120:E121)</f>
        <v>58000</v>
      </c>
    </row>
    <row r="120" spans="1:6" ht="52.5" customHeight="1">
      <c r="A120" s="34" t="s">
        <v>129</v>
      </c>
      <c r="B120" s="22" t="s">
        <v>169</v>
      </c>
      <c r="C120" s="7">
        <v>35652.51</v>
      </c>
      <c r="D120" s="26">
        <v>48000</v>
      </c>
      <c r="E120" s="7">
        <v>48000</v>
      </c>
      <c r="F120" s="20"/>
    </row>
    <row r="121" spans="1:5" ht="46.5" customHeight="1">
      <c r="A121" s="34" t="s">
        <v>210</v>
      </c>
      <c r="B121" s="22" t="s">
        <v>169</v>
      </c>
      <c r="C121" s="7">
        <v>67947</v>
      </c>
      <c r="D121" s="7">
        <v>10000</v>
      </c>
      <c r="E121" s="7">
        <v>10000</v>
      </c>
    </row>
    <row r="122" spans="1:5" ht="46.5" customHeight="1">
      <c r="A122" s="34" t="s">
        <v>309</v>
      </c>
      <c r="B122" s="22" t="s">
        <v>169</v>
      </c>
      <c r="C122" s="7">
        <v>75152.75</v>
      </c>
      <c r="D122" s="7">
        <v>0</v>
      </c>
      <c r="E122" s="7">
        <v>0</v>
      </c>
    </row>
    <row r="123" spans="1:5" ht="67.5" customHeight="1">
      <c r="A123" s="23" t="s">
        <v>44</v>
      </c>
      <c r="B123" s="24" t="s">
        <v>334</v>
      </c>
      <c r="C123" s="27">
        <f>C124+C128</f>
        <v>8303704.39</v>
      </c>
      <c r="D123" s="27">
        <f>D124+D128</f>
        <v>210000</v>
      </c>
      <c r="E123" s="27">
        <f>E124+E128</f>
        <v>210000</v>
      </c>
    </row>
    <row r="124" spans="1:5" ht="160.5" customHeight="1">
      <c r="A124" s="14" t="s">
        <v>45</v>
      </c>
      <c r="B124" s="18" t="s">
        <v>333</v>
      </c>
      <c r="C124" s="7">
        <f>C125</f>
        <v>2787387.5</v>
      </c>
      <c r="D124" s="7">
        <f aca="true" t="shared" si="14" ref="D124:E126">D125</f>
        <v>100000</v>
      </c>
      <c r="E124" s="7">
        <f t="shared" si="14"/>
        <v>100000</v>
      </c>
    </row>
    <row r="125" spans="1:5" ht="201.75" customHeight="1">
      <c r="A125" s="14" t="s">
        <v>120</v>
      </c>
      <c r="B125" s="18" t="s">
        <v>332</v>
      </c>
      <c r="C125" s="7">
        <f>C126</f>
        <v>2787387.5</v>
      </c>
      <c r="D125" s="7">
        <f t="shared" si="14"/>
        <v>100000</v>
      </c>
      <c r="E125" s="7">
        <f t="shared" si="14"/>
        <v>100000</v>
      </c>
    </row>
    <row r="126" spans="1:5" ht="196.5" customHeight="1">
      <c r="A126" s="14" t="s">
        <v>121</v>
      </c>
      <c r="B126" s="18" t="s">
        <v>331</v>
      </c>
      <c r="C126" s="7">
        <f>C127</f>
        <v>2787387.5</v>
      </c>
      <c r="D126" s="7">
        <f t="shared" si="14"/>
        <v>100000</v>
      </c>
      <c r="E126" s="7">
        <f t="shared" si="14"/>
        <v>100000</v>
      </c>
    </row>
    <row r="127" spans="1:5" ht="195" customHeight="1">
      <c r="A127" s="14" t="s">
        <v>46</v>
      </c>
      <c r="B127" s="18" t="s">
        <v>335</v>
      </c>
      <c r="C127" s="7">
        <v>2787387.5</v>
      </c>
      <c r="D127" s="7">
        <v>100000</v>
      </c>
      <c r="E127" s="7">
        <v>100000</v>
      </c>
    </row>
    <row r="128" spans="1:5" ht="88.5" customHeight="1">
      <c r="A128" s="14" t="s">
        <v>47</v>
      </c>
      <c r="B128" s="22" t="s">
        <v>330</v>
      </c>
      <c r="C128" s="9">
        <f>C129+C136</f>
        <v>5516316.89</v>
      </c>
      <c r="D128" s="9">
        <f>D129+D136</f>
        <v>110000</v>
      </c>
      <c r="E128" s="9">
        <f>E129+E136</f>
        <v>110000</v>
      </c>
    </row>
    <row r="129" spans="1:5" ht="84" customHeight="1">
      <c r="A129" s="14" t="s">
        <v>66</v>
      </c>
      <c r="B129" s="31" t="s">
        <v>329</v>
      </c>
      <c r="C129" s="9">
        <f>C130+C134</f>
        <v>449303.89</v>
      </c>
      <c r="D129" s="9">
        <f>D132+D134+D137+D130</f>
        <v>110000</v>
      </c>
      <c r="E129" s="9">
        <f>E132+E134+E137+E130</f>
        <v>110000</v>
      </c>
    </row>
    <row r="130" spans="1:5" ht="145.5" customHeight="1">
      <c r="A130" s="14" t="s">
        <v>310</v>
      </c>
      <c r="B130" s="22" t="s">
        <v>311</v>
      </c>
      <c r="C130" s="9">
        <f>C131</f>
        <v>352454.77</v>
      </c>
      <c r="D130" s="9">
        <f>D131</f>
        <v>0</v>
      </c>
      <c r="E130" s="9">
        <f>E131</f>
        <v>0</v>
      </c>
    </row>
    <row r="131" spans="1:5" ht="140.25" customHeight="1">
      <c r="A131" s="14" t="s">
        <v>312</v>
      </c>
      <c r="B131" s="22" t="s">
        <v>311</v>
      </c>
      <c r="C131" s="9">
        <v>352454.77</v>
      </c>
      <c r="D131" s="9">
        <v>0</v>
      </c>
      <c r="E131" s="9">
        <v>0</v>
      </c>
    </row>
    <row r="132" spans="1:5" ht="100.5" customHeight="1" hidden="1">
      <c r="A132" s="35" t="s">
        <v>212</v>
      </c>
      <c r="B132" s="31" t="s">
        <v>214</v>
      </c>
      <c r="C132" s="9">
        <f>C133</f>
        <v>0</v>
      </c>
      <c r="D132" s="9">
        <f>D133</f>
        <v>0</v>
      </c>
      <c r="E132" s="9">
        <f>E133</f>
        <v>0</v>
      </c>
    </row>
    <row r="133" spans="1:5" ht="104.25" customHeight="1" hidden="1">
      <c r="A133" s="35" t="s">
        <v>213</v>
      </c>
      <c r="B133" s="31" t="s">
        <v>214</v>
      </c>
      <c r="C133" s="9">
        <v>0</v>
      </c>
      <c r="D133" s="9">
        <v>0</v>
      </c>
      <c r="E133" s="9">
        <v>0</v>
      </c>
    </row>
    <row r="134" spans="1:5" ht="102.75" customHeight="1">
      <c r="A134" s="35" t="s">
        <v>143</v>
      </c>
      <c r="B134" s="31" t="s">
        <v>207</v>
      </c>
      <c r="C134" s="9">
        <f>C135</f>
        <v>96849.12</v>
      </c>
      <c r="D134" s="9">
        <f>D135</f>
        <v>110000</v>
      </c>
      <c r="E134" s="9">
        <f>E135</f>
        <v>110000</v>
      </c>
    </row>
    <row r="135" spans="1:5" ht="102.75" customHeight="1">
      <c r="A135" s="35" t="s">
        <v>142</v>
      </c>
      <c r="B135" s="31" t="s">
        <v>207</v>
      </c>
      <c r="C135" s="9">
        <v>96849.12</v>
      </c>
      <c r="D135" s="26">
        <v>110000</v>
      </c>
      <c r="E135" s="26">
        <v>110000</v>
      </c>
    </row>
    <row r="136" spans="1:5" ht="123.75" customHeight="1">
      <c r="A136" s="35" t="s">
        <v>347</v>
      </c>
      <c r="B136" s="31" t="s">
        <v>348</v>
      </c>
      <c r="C136" s="9">
        <f>C137</f>
        <v>5067013</v>
      </c>
      <c r="D136" s="9">
        <f>D137</f>
        <v>0</v>
      </c>
      <c r="E136" s="9">
        <f>E137</f>
        <v>0</v>
      </c>
    </row>
    <row r="137" spans="1:5" ht="125.25" customHeight="1">
      <c r="A137" s="36" t="s">
        <v>248</v>
      </c>
      <c r="B137" s="31" t="s">
        <v>328</v>
      </c>
      <c r="C137" s="9">
        <f>C138</f>
        <v>5067013</v>
      </c>
      <c r="D137" s="9">
        <f>D138</f>
        <v>0</v>
      </c>
      <c r="E137" s="9">
        <f>E138</f>
        <v>0</v>
      </c>
    </row>
    <row r="138" spans="1:5" ht="129.75" customHeight="1">
      <c r="A138" s="36" t="s">
        <v>249</v>
      </c>
      <c r="B138" s="31" t="s">
        <v>327</v>
      </c>
      <c r="C138" s="9">
        <f>200000+4867013</f>
        <v>5067013</v>
      </c>
      <c r="D138" s="26">
        <v>0</v>
      </c>
      <c r="E138" s="26">
        <v>0</v>
      </c>
    </row>
    <row r="139" spans="1:5" ht="37.5">
      <c r="A139" s="23" t="s">
        <v>48</v>
      </c>
      <c r="B139" s="24" t="s">
        <v>170</v>
      </c>
      <c r="C139" s="27">
        <f>C140+C148+C160+C158+C145+C153+C155</f>
        <v>796558.79</v>
      </c>
      <c r="D139" s="27">
        <f>D140+D148+D160+D158+D145+D153</f>
        <v>955900</v>
      </c>
      <c r="E139" s="27">
        <f>E140+E148+E160+E158+E145+E153</f>
        <v>953400</v>
      </c>
    </row>
    <row r="140" spans="1:5" ht="56.25">
      <c r="A140" s="14" t="s">
        <v>49</v>
      </c>
      <c r="B140" s="22" t="s">
        <v>8</v>
      </c>
      <c r="C140" s="7">
        <f>C141+C143</f>
        <v>3946.67</v>
      </c>
      <c r="D140" s="7">
        <f>D141+D143</f>
        <v>2400</v>
      </c>
      <c r="E140" s="7">
        <f>E141+E143</f>
        <v>2400</v>
      </c>
    </row>
    <row r="141" spans="1:5" ht="159.75" customHeight="1">
      <c r="A141" s="14" t="s">
        <v>122</v>
      </c>
      <c r="B141" s="37" t="s">
        <v>326</v>
      </c>
      <c r="C141" s="7">
        <f>C142</f>
        <v>4096.67</v>
      </c>
      <c r="D141" s="7">
        <f>D142</f>
        <v>2000</v>
      </c>
      <c r="E141" s="7">
        <f>E142</f>
        <v>2000</v>
      </c>
    </row>
    <row r="142" spans="1:5" ht="164.25" customHeight="1">
      <c r="A142" s="14" t="s">
        <v>92</v>
      </c>
      <c r="B142" s="37" t="s">
        <v>326</v>
      </c>
      <c r="C142" s="38">
        <v>4096.67</v>
      </c>
      <c r="D142" s="38">
        <v>2000</v>
      </c>
      <c r="E142" s="38">
        <v>2000</v>
      </c>
    </row>
    <row r="143" spans="1:5" ht="123" customHeight="1">
      <c r="A143" s="14" t="s">
        <v>123</v>
      </c>
      <c r="B143" s="22" t="s">
        <v>9</v>
      </c>
      <c r="C143" s="7">
        <f>C144</f>
        <v>-150</v>
      </c>
      <c r="D143" s="7">
        <f>D144</f>
        <v>400</v>
      </c>
      <c r="E143" s="7">
        <f>E144</f>
        <v>400</v>
      </c>
    </row>
    <row r="144" spans="1:5" ht="117" customHeight="1">
      <c r="A144" s="14" t="s">
        <v>50</v>
      </c>
      <c r="B144" s="22" t="s">
        <v>9</v>
      </c>
      <c r="C144" s="38">
        <v>-150</v>
      </c>
      <c r="D144" s="38">
        <v>400</v>
      </c>
      <c r="E144" s="38">
        <v>400</v>
      </c>
    </row>
    <row r="145" spans="1:5" ht="131.25" customHeight="1">
      <c r="A145" s="14" t="s">
        <v>145</v>
      </c>
      <c r="B145" s="22" t="s">
        <v>144</v>
      </c>
      <c r="C145" s="7">
        <f aca="true" t="shared" si="15" ref="C145:E146">C146</f>
        <v>400</v>
      </c>
      <c r="D145" s="7">
        <f t="shared" si="15"/>
        <v>25000</v>
      </c>
      <c r="E145" s="7">
        <f t="shared" si="15"/>
        <v>25000</v>
      </c>
    </row>
    <row r="146" spans="1:5" ht="95.25" customHeight="1">
      <c r="A146" s="14" t="s">
        <v>147</v>
      </c>
      <c r="B146" s="22" t="s">
        <v>146</v>
      </c>
      <c r="C146" s="7">
        <f t="shared" si="15"/>
        <v>400</v>
      </c>
      <c r="D146" s="7">
        <f t="shared" si="15"/>
        <v>25000</v>
      </c>
      <c r="E146" s="7">
        <f t="shared" si="15"/>
        <v>25000</v>
      </c>
    </row>
    <row r="147" spans="1:5" ht="93.75" customHeight="1">
      <c r="A147" s="14" t="s">
        <v>148</v>
      </c>
      <c r="B147" s="22" t="s">
        <v>146</v>
      </c>
      <c r="C147" s="7">
        <v>400</v>
      </c>
      <c r="D147" s="7">
        <v>25000</v>
      </c>
      <c r="E147" s="7">
        <v>25000</v>
      </c>
    </row>
    <row r="148" spans="1:5" ht="243.75" customHeight="1">
      <c r="A148" s="14" t="s">
        <v>51</v>
      </c>
      <c r="B148" s="18" t="s">
        <v>81</v>
      </c>
      <c r="C148" s="32">
        <f>C151+C149</f>
        <v>96453.33</v>
      </c>
      <c r="D148" s="32">
        <f>D151+D149</f>
        <v>92500</v>
      </c>
      <c r="E148" s="32">
        <f>E151+E149</f>
        <v>90000</v>
      </c>
    </row>
    <row r="149" spans="1:5" ht="78.75" customHeight="1">
      <c r="A149" s="14" t="s">
        <v>171</v>
      </c>
      <c r="B149" s="31" t="s">
        <v>172</v>
      </c>
      <c r="C149" s="32">
        <f>C150</f>
        <v>3000</v>
      </c>
      <c r="D149" s="32">
        <f>D150</f>
        <v>2500</v>
      </c>
      <c r="E149" s="32">
        <f>E150</f>
        <v>0</v>
      </c>
    </row>
    <row r="150" spans="1:5" ht="81.75" customHeight="1">
      <c r="A150" s="14" t="s">
        <v>173</v>
      </c>
      <c r="B150" s="31" t="s">
        <v>172</v>
      </c>
      <c r="C150" s="32">
        <v>3000</v>
      </c>
      <c r="D150" s="32">
        <v>2500</v>
      </c>
      <c r="E150" s="32">
        <v>0</v>
      </c>
    </row>
    <row r="151" spans="1:5" ht="39" customHeight="1">
      <c r="A151" s="14" t="s">
        <v>52</v>
      </c>
      <c r="B151" s="22" t="s">
        <v>10</v>
      </c>
      <c r="C151" s="32">
        <f>C152</f>
        <v>93453.33</v>
      </c>
      <c r="D151" s="32">
        <f>D152</f>
        <v>90000</v>
      </c>
      <c r="E151" s="32">
        <f>E152</f>
        <v>90000</v>
      </c>
    </row>
    <row r="152" spans="1:5" ht="38.25" customHeight="1">
      <c r="A152" s="14" t="s">
        <v>53</v>
      </c>
      <c r="B152" s="22" t="s">
        <v>10</v>
      </c>
      <c r="C152" s="32">
        <v>93453.33</v>
      </c>
      <c r="D152" s="32">
        <v>90000</v>
      </c>
      <c r="E152" s="32">
        <v>90000</v>
      </c>
    </row>
    <row r="153" spans="1:5" ht="38.25" customHeight="1">
      <c r="A153" s="14" t="s">
        <v>208</v>
      </c>
      <c r="B153" s="22" t="s">
        <v>209</v>
      </c>
      <c r="C153" s="32">
        <f>C154</f>
        <v>9600</v>
      </c>
      <c r="D153" s="32">
        <f>D154</f>
        <v>1000</v>
      </c>
      <c r="E153" s="32">
        <f>E154</f>
        <v>1000</v>
      </c>
    </row>
    <row r="154" spans="1:5" ht="123" customHeight="1">
      <c r="A154" s="14" t="s">
        <v>336</v>
      </c>
      <c r="B154" s="22" t="s">
        <v>209</v>
      </c>
      <c r="C154" s="32">
        <v>9600</v>
      </c>
      <c r="D154" s="32">
        <v>1000</v>
      </c>
      <c r="E154" s="32">
        <v>1000</v>
      </c>
    </row>
    <row r="155" spans="1:5" ht="123" customHeight="1">
      <c r="A155" s="14" t="s">
        <v>313</v>
      </c>
      <c r="B155" s="22" t="s">
        <v>315</v>
      </c>
      <c r="C155" s="32">
        <f aca="true" t="shared" si="16" ref="C155:E156">C156</f>
        <v>3000</v>
      </c>
      <c r="D155" s="32">
        <f t="shared" si="16"/>
        <v>0</v>
      </c>
      <c r="E155" s="32">
        <f t="shared" si="16"/>
        <v>0</v>
      </c>
    </row>
    <row r="156" spans="1:5" ht="149.25" customHeight="1">
      <c r="A156" s="14" t="s">
        <v>314</v>
      </c>
      <c r="B156" s="22" t="s">
        <v>316</v>
      </c>
      <c r="C156" s="32">
        <f t="shared" si="16"/>
        <v>3000</v>
      </c>
      <c r="D156" s="32">
        <f t="shared" si="16"/>
        <v>0</v>
      </c>
      <c r="E156" s="32">
        <f t="shared" si="16"/>
        <v>0</v>
      </c>
    </row>
    <row r="157" spans="1:5" ht="149.25" customHeight="1">
      <c r="A157" s="14" t="s">
        <v>317</v>
      </c>
      <c r="B157" s="22" t="s">
        <v>316</v>
      </c>
      <c r="C157" s="32">
        <v>3000</v>
      </c>
      <c r="D157" s="32">
        <v>0</v>
      </c>
      <c r="E157" s="32">
        <v>0</v>
      </c>
    </row>
    <row r="158" spans="1:5" ht="136.5" customHeight="1">
      <c r="A158" s="14" t="s">
        <v>93</v>
      </c>
      <c r="B158" s="22" t="s">
        <v>94</v>
      </c>
      <c r="C158" s="9">
        <f>C159</f>
        <v>500</v>
      </c>
      <c r="D158" s="9">
        <f>D159</f>
        <v>5000</v>
      </c>
      <c r="E158" s="9">
        <f>E159</f>
        <v>5000</v>
      </c>
    </row>
    <row r="159" spans="1:5" ht="135" customHeight="1">
      <c r="A159" s="14" t="s">
        <v>95</v>
      </c>
      <c r="B159" s="22" t="s">
        <v>94</v>
      </c>
      <c r="C159" s="9">
        <v>500</v>
      </c>
      <c r="D159" s="9">
        <v>5000</v>
      </c>
      <c r="E159" s="9">
        <v>5000</v>
      </c>
    </row>
    <row r="160" spans="1:5" ht="56.25">
      <c r="A160" s="14" t="s">
        <v>54</v>
      </c>
      <c r="B160" s="22" t="s">
        <v>174</v>
      </c>
      <c r="C160" s="32">
        <f>C161</f>
        <v>682658.79</v>
      </c>
      <c r="D160" s="32">
        <f>D161</f>
        <v>830000</v>
      </c>
      <c r="E160" s="32">
        <f>E161</f>
        <v>830000</v>
      </c>
    </row>
    <row r="161" spans="1:5" ht="87.75" customHeight="1">
      <c r="A161" s="14" t="s">
        <v>55</v>
      </c>
      <c r="B161" s="22" t="s">
        <v>175</v>
      </c>
      <c r="C161" s="32">
        <f>C162+C165+C166+C163+C164</f>
        <v>682658.79</v>
      </c>
      <c r="D161" s="32">
        <f>D162+D165+D166+D163+D164</f>
        <v>830000</v>
      </c>
      <c r="E161" s="32">
        <f>E162+E165+E166+E163+E164</f>
        <v>830000</v>
      </c>
    </row>
    <row r="162" spans="1:5" ht="84" customHeight="1">
      <c r="A162" s="14" t="s">
        <v>56</v>
      </c>
      <c r="B162" s="22" t="s">
        <v>176</v>
      </c>
      <c r="C162" s="9">
        <v>115533.59</v>
      </c>
      <c r="D162" s="9">
        <v>80000</v>
      </c>
      <c r="E162" s="9">
        <v>80000</v>
      </c>
    </row>
    <row r="163" spans="1:5" ht="84" customHeight="1">
      <c r="A163" s="14" t="s">
        <v>337</v>
      </c>
      <c r="B163" s="22" t="s">
        <v>176</v>
      </c>
      <c r="C163" s="9">
        <v>5435</v>
      </c>
      <c r="D163" s="9">
        <v>0</v>
      </c>
      <c r="E163" s="9">
        <v>0</v>
      </c>
    </row>
    <row r="164" spans="1:5" ht="84" customHeight="1">
      <c r="A164" s="14" t="s">
        <v>338</v>
      </c>
      <c r="B164" s="22" t="s">
        <v>176</v>
      </c>
      <c r="C164" s="9">
        <v>2000</v>
      </c>
      <c r="D164" s="9">
        <v>0</v>
      </c>
      <c r="E164" s="9">
        <v>0</v>
      </c>
    </row>
    <row r="165" spans="1:5" ht="76.5" customHeight="1">
      <c r="A165" s="14" t="s">
        <v>57</v>
      </c>
      <c r="B165" s="22" t="s">
        <v>67</v>
      </c>
      <c r="C165" s="9">
        <v>509690.2</v>
      </c>
      <c r="D165" s="26">
        <v>700000</v>
      </c>
      <c r="E165" s="26">
        <v>700000</v>
      </c>
    </row>
    <row r="166" spans="1:5" ht="76.5" customHeight="1">
      <c r="A166" s="14" t="s">
        <v>211</v>
      </c>
      <c r="B166" s="22" t="s">
        <v>67</v>
      </c>
      <c r="C166" s="9">
        <v>50000</v>
      </c>
      <c r="D166" s="9">
        <v>50000</v>
      </c>
      <c r="E166" s="9">
        <v>50000</v>
      </c>
    </row>
    <row r="167" spans="1:5" s="8" customFormat="1" ht="38.25" customHeight="1" hidden="1">
      <c r="A167" s="23" t="s">
        <v>149</v>
      </c>
      <c r="B167" s="24" t="s">
        <v>150</v>
      </c>
      <c r="C167" s="12">
        <v>0</v>
      </c>
      <c r="D167" s="12">
        <v>0</v>
      </c>
      <c r="E167" s="12">
        <v>0</v>
      </c>
    </row>
    <row r="168" spans="1:5" ht="55.5" customHeight="1">
      <c r="A168" s="23" t="s">
        <v>58</v>
      </c>
      <c r="B168" s="25" t="s">
        <v>349</v>
      </c>
      <c r="C168" s="13">
        <f>C169+C202+C205</f>
        <v>220295933.87</v>
      </c>
      <c r="D168" s="13">
        <f>D169+D202+D205</f>
        <v>190869450.63</v>
      </c>
      <c r="E168" s="13">
        <f>E169+E202+E205</f>
        <v>191660650.63</v>
      </c>
    </row>
    <row r="169" spans="1:5" ht="94.5" customHeight="1">
      <c r="A169" s="23" t="s">
        <v>80</v>
      </c>
      <c r="B169" s="25" t="s">
        <v>350</v>
      </c>
      <c r="C169" s="13">
        <f>C170+C177+C189+C198</f>
        <v>220531884.19</v>
      </c>
      <c r="D169" s="13">
        <f>D170+D177+D189</f>
        <v>190869450.63</v>
      </c>
      <c r="E169" s="13">
        <f>E170+E177+E189</f>
        <v>191660650.63</v>
      </c>
    </row>
    <row r="170" spans="1:5" ht="45.75" customHeight="1">
      <c r="A170" s="23" t="s">
        <v>215</v>
      </c>
      <c r="B170" s="24" t="s">
        <v>325</v>
      </c>
      <c r="C170" s="13">
        <f>C171+C174</f>
        <v>114745300</v>
      </c>
      <c r="D170" s="13">
        <f aca="true" t="shared" si="17" ref="D170:E172">D171</f>
        <v>98177000</v>
      </c>
      <c r="E170" s="13">
        <f t="shared" si="17"/>
        <v>99099900</v>
      </c>
    </row>
    <row r="171" spans="1:5" ht="42.75" customHeight="1">
      <c r="A171" s="14" t="s">
        <v>216</v>
      </c>
      <c r="B171" s="22" t="s">
        <v>177</v>
      </c>
      <c r="C171" s="7">
        <f>C172</f>
        <v>105243000</v>
      </c>
      <c r="D171" s="7">
        <f t="shared" si="17"/>
        <v>98177000</v>
      </c>
      <c r="E171" s="7">
        <f t="shared" si="17"/>
        <v>99099900</v>
      </c>
    </row>
    <row r="172" spans="1:5" ht="63.75" customHeight="1">
      <c r="A172" s="14" t="s">
        <v>217</v>
      </c>
      <c r="B172" s="22" t="s">
        <v>178</v>
      </c>
      <c r="C172" s="7">
        <f>C173</f>
        <v>105243000</v>
      </c>
      <c r="D172" s="7">
        <f t="shared" si="17"/>
        <v>98177000</v>
      </c>
      <c r="E172" s="7">
        <f t="shared" si="17"/>
        <v>99099900</v>
      </c>
    </row>
    <row r="173" spans="1:5" ht="68.25" customHeight="1">
      <c r="A173" s="14" t="s">
        <v>218</v>
      </c>
      <c r="B173" s="22" t="s">
        <v>178</v>
      </c>
      <c r="C173" s="7">
        <v>105243000</v>
      </c>
      <c r="D173" s="26">
        <v>98177000</v>
      </c>
      <c r="E173" s="26">
        <v>99099900</v>
      </c>
    </row>
    <row r="174" spans="1:5" ht="69.75" customHeight="1">
      <c r="A174" s="14" t="s">
        <v>253</v>
      </c>
      <c r="B174" s="22" t="s">
        <v>324</v>
      </c>
      <c r="C174" s="7">
        <f aca="true" t="shared" si="18" ref="C174:E175">C175</f>
        <v>9502300</v>
      </c>
      <c r="D174" s="7">
        <f t="shared" si="18"/>
        <v>0</v>
      </c>
      <c r="E174" s="7">
        <f t="shared" si="18"/>
        <v>0</v>
      </c>
    </row>
    <row r="175" spans="1:5" ht="85.5" customHeight="1">
      <c r="A175" s="14" t="s">
        <v>254</v>
      </c>
      <c r="B175" s="22" t="s">
        <v>323</v>
      </c>
      <c r="C175" s="7">
        <f t="shared" si="18"/>
        <v>9502300</v>
      </c>
      <c r="D175" s="7">
        <f t="shared" si="18"/>
        <v>0</v>
      </c>
      <c r="E175" s="7">
        <f t="shared" si="18"/>
        <v>0</v>
      </c>
    </row>
    <row r="176" spans="1:5" ht="84.75" customHeight="1">
      <c r="A176" s="14" t="s">
        <v>255</v>
      </c>
      <c r="B176" s="22" t="s">
        <v>323</v>
      </c>
      <c r="C176" s="7">
        <v>9502300</v>
      </c>
      <c r="D176" s="26">
        <v>0</v>
      </c>
      <c r="E176" s="26">
        <v>0</v>
      </c>
    </row>
    <row r="177" spans="1:5" s="8" customFormat="1" ht="87.75" customHeight="1">
      <c r="A177" s="23" t="s">
        <v>219</v>
      </c>
      <c r="B177" s="25" t="s">
        <v>351</v>
      </c>
      <c r="C177" s="13">
        <f>C184+C178+C181</f>
        <v>8004673.1899999995</v>
      </c>
      <c r="D177" s="13">
        <f>D184+D178+D181</f>
        <v>616800</v>
      </c>
      <c r="E177" s="13">
        <f>E184+E178+E181</f>
        <v>485100</v>
      </c>
    </row>
    <row r="178" spans="1:5" s="8" customFormat="1" ht="56.25" customHeight="1">
      <c r="A178" s="36" t="s">
        <v>250</v>
      </c>
      <c r="B178" s="31" t="s">
        <v>322</v>
      </c>
      <c r="C178" s="7">
        <f aca="true" t="shared" si="19" ref="C178:E179">C179</f>
        <v>1006012.19</v>
      </c>
      <c r="D178" s="7">
        <f t="shared" si="19"/>
        <v>0</v>
      </c>
      <c r="E178" s="7">
        <f t="shared" si="19"/>
        <v>0</v>
      </c>
    </row>
    <row r="179" spans="1:5" s="8" customFormat="1" ht="74.25" customHeight="1">
      <c r="A179" s="36" t="s">
        <v>251</v>
      </c>
      <c r="B179" s="31" t="s">
        <v>321</v>
      </c>
      <c r="C179" s="7">
        <f t="shared" si="19"/>
        <v>1006012.19</v>
      </c>
      <c r="D179" s="7">
        <f t="shared" si="19"/>
        <v>0</v>
      </c>
      <c r="E179" s="7">
        <f t="shared" si="19"/>
        <v>0</v>
      </c>
    </row>
    <row r="180" spans="1:5" s="8" customFormat="1" ht="70.5" customHeight="1">
      <c r="A180" s="36" t="s">
        <v>252</v>
      </c>
      <c r="B180" s="31" t="s">
        <v>321</v>
      </c>
      <c r="C180" s="7">
        <v>1006012.19</v>
      </c>
      <c r="D180" s="7">
        <v>0</v>
      </c>
      <c r="E180" s="7">
        <v>0</v>
      </c>
    </row>
    <row r="181" spans="1:5" s="8" customFormat="1" ht="53.25" customHeight="1">
      <c r="A181" s="36" t="s">
        <v>257</v>
      </c>
      <c r="B181" s="31" t="s">
        <v>320</v>
      </c>
      <c r="C181" s="7">
        <f aca="true" t="shared" si="20" ref="C181:E182">C182</f>
        <v>8963</v>
      </c>
      <c r="D181" s="7">
        <f t="shared" si="20"/>
        <v>0</v>
      </c>
      <c r="E181" s="7">
        <f t="shared" si="20"/>
        <v>0</v>
      </c>
    </row>
    <row r="182" spans="1:5" s="8" customFormat="1" ht="69" customHeight="1">
      <c r="A182" s="36" t="s">
        <v>258</v>
      </c>
      <c r="B182" s="31" t="s">
        <v>319</v>
      </c>
      <c r="C182" s="7">
        <f t="shared" si="20"/>
        <v>8963</v>
      </c>
      <c r="D182" s="7">
        <f t="shared" si="20"/>
        <v>0</v>
      </c>
      <c r="E182" s="7">
        <f t="shared" si="20"/>
        <v>0</v>
      </c>
    </row>
    <row r="183" spans="1:5" s="8" customFormat="1" ht="63" customHeight="1">
      <c r="A183" s="36" t="s">
        <v>259</v>
      </c>
      <c r="B183" s="31" t="s">
        <v>319</v>
      </c>
      <c r="C183" s="7">
        <f>8963</f>
        <v>8963</v>
      </c>
      <c r="D183" s="7">
        <v>0</v>
      </c>
      <c r="E183" s="7">
        <v>0</v>
      </c>
    </row>
    <row r="184" spans="1:5" ht="39" customHeight="1">
      <c r="A184" s="14" t="s">
        <v>220</v>
      </c>
      <c r="B184" s="18" t="s">
        <v>352</v>
      </c>
      <c r="C184" s="7">
        <f>C185</f>
        <v>6989698</v>
      </c>
      <c r="D184" s="7">
        <f>D185</f>
        <v>616800</v>
      </c>
      <c r="E184" s="7">
        <f>E185</f>
        <v>485100</v>
      </c>
    </row>
    <row r="185" spans="1:5" ht="75" customHeight="1">
      <c r="A185" s="14" t="s">
        <v>221</v>
      </c>
      <c r="B185" s="18" t="s">
        <v>353</v>
      </c>
      <c r="C185" s="7">
        <f>SUM(C186:C188)</f>
        <v>6989698</v>
      </c>
      <c r="D185" s="7">
        <f>SUM(D186:D188)</f>
        <v>616800</v>
      </c>
      <c r="E185" s="7">
        <f>SUM(E186:E188)</f>
        <v>485100</v>
      </c>
    </row>
    <row r="186" spans="1:5" ht="76.5" customHeight="1">
      <c r="A186" s="14" t="s">
        <v>247</v>
      </c>
      <c r="B186" s="18" t="s">
        <v>353</v>
      </c>
      <c r="C186" s="7">
        <v>5849698</v>
      </c>
      <c r="D186" s="7">
        <v>0</v>
      </c>
      <c r="E186" s="7">
        <v>0</v>
      </c>
    </row>
    <row r="187" spans="1:5" ht="54" customHeight="1">
      <c r="A187" s="14" t="s">
        <v>222</v>
      </c>
      <c r="B187" s="18" t="s">
        <v>179</v>
      </c>
      <c r="C187" s="7">
        <v>635100</v>
      </c>
      <c r="D187" s="7">
        <v>616800</v>
      </c>
      <c r="E187" s="7">
        <v>485100</v>
      </c>
    </row>
    <row r="188" spans="1:5" ht="50.25" customHeight="1">
      <c r="A188" s="14" t="s">
        <v>256</v>
      </c>
      <c r="B188" s="18" t="s">
        <v>318</v>
      </c>
      <c r="C188" s="7">
        <v>504900</v>
      </c>
      <c r="D188" s="7">
        <v>0</v>
      </c>
      <c r="E188" s="7">
        <v>0</v>
      </c>
    </row>
    <row r="189" spans="1:5" ht="47.25" customHeight="1">
      <c r="A189" s="23" t="s">
        <v>223</v>
      </c>
      <c r="B189" s="24" t="s">
        <v>180</v>
      </c>
      <c r="C189" s="13">
        <f>C190+C195</f>
        <v>97647121.45</v>
      </c>
      <c r="D189" s="13">
        <f>D190+D195</f>
        <v>92075650.63</v>
      </c>
      <c r="E189" s="13">
        <f>E190+E195</f>
        <v>92075650.63</v>
      </c>
    </row>
    <row r="190" spans="1:5" ht="58.5" customHeight="1">
      <c r="A190" s="14" t="s">
        <v>224</v>
      </c>
      <c r="B190" s="22" t="s">
        <v>135</v>
      </c>
      <c r="C190" s="7">
        <f>C191</f>
        <v>2699025.9499999997</v>
      </c>
      <c r="D190" s="7">
        <f>D191</f>
        <v>2521651.63</v>
      </c>
      <c r="E190" s="7">
        <f>E191</f>
        <v>2521651.63</v>
      </c>
    </row>
    <row r="191" spans="1:5" ht="75" customHeight="1">
      <c r="A191" s="14" t="s">
        <v>225</v>
      </c>
      <c r="B191" s="22" t="s">
        <v>136</v>
      </c>
      <c r="C191" s="7">
        <f>SUM(C192:C194)</f>
        <v>2699025.9499999997</v>
      </c>
      <c r="D191" s="7">
        <f>SUM(D192:D194)</f>
        <v>2521651.63</v>
      </c>
      <c r="E191" s="7">
        <f>SUM(E192:E194)</f>
        <v>2521651.63</v>
      </c>
    </row>
    <row r="192" spans="1:5" ht="94.5" customHeight="1">
      <c r="A192" s="14" t="s">
        <v>226</v>
      </c>
      <c r="B192" s="22" t="s">
        <v>181</v>
      </c>
      <c r="C192" s="7">
        <f>409692+11856.5</f>
        <v>421548.5</v>
      </c>
      <c r="D192" s="7">
        <f>409692+11856.5</f>
        <v>421548.5</v>
      </c>
      <c r="E192" s="7">
        <f>409692+11856.5</f>
        <v>421548.5</v>
      </c>
    </row>
    <row r="193" spans="1:5" ht="75" customHeight="1">
      <c r="A193" s="14" t="s">
        <v>227</v>
      </c>
      <c r="B193" s="22" t="s">
        <v>136</v>
      </c>
      <c r="C193" s="7">
        <f>978750+46200+1067653.13</f>
        <v>2092603.13</v>
      </c>
      <c r="D193" s="7">
        <f>978750+46200+1067653.13</f>
        <v>2092603.13</v>
      </c>
      <c r="E193" s="7">
        <f>978750+46200+1067653.13</f>
        <v>2092603.13</v>
      </c>
    </row>
    <row r="194" spans="1:5" ht="75" customHeight="1">
      <c r="A194" s="14" t="s">
        <v>228</v>
      </c>
      <c r="B194" s="22" t="s">
        <v>136</v>
      </c>
      <c r="C194" s="7">
        <v>184874.32</v>
      </c>
      <c r="D194" s="7">
        <v>7500</v>
      </c>
      <c r="E194" s="7">
        <v>7500</v>
      </c>
    </row>
    <row r="195" spans="1:5" ht="27.75" customHeight="1">
      <c r="A195" s="14" t="s">
        <v>229</v>
      </c>
      <c r="B195" s="22" t="s">
        <v>137</v>
      </c>
      <c r="C195" s="7">
        <f aca="true" t="shared" si="21" ref="C195:E196">C196</f>
        <v>94948095.5</v>
      </c>
      <c r="D195" s="7">
        <f t="shared" si="21"/>
        <v>89553999</v>
      </c>
      <c r="E195" s="7">
        <f t="shared" si="21"/>
        <v>89553999</v>
      </c>
    </row>
    <row r="196" spans="1:5" ht="37.5" customHeight="1">
      <c r="A196" s="14" t="s">
        <v>230</v>
      </c>
      <c r="B196" s="22" t="s">
        <v>138</v>
      </c>
      <c r="C196" s="7">
        <f t="shared" si="21"/>
        <v>94948095.5</v>
      </c>
      <c r="D196" s="7">
        <f t="shared" si="21"/>
        <v>89553999</v>
      </c>
      <c r="E196" s="7">
        <f t="shared" si="21"/>
        <v>89553999</v>
      </c>
    </row>
    <row r="197" spans="1:5" ht="37.5" customHeight="1">
      <c r="A197" s="14" t="s">
        <v>231</v>
      </c>
      <c r="B197" s="22" t="s">
        <v>139</v>
      </c>
      <c r="C197" s="7">
        <v>94948095.5</v>
      </c>
      <c r="D197" s="7">
        <f>68646069+20907930</f>
        <v>89553999</v>
      </c>
      <c r="E197" s="7">
        <f>68646069+20907930</f>
        <v>89553999</v>
      </c>
    </row>
    <row r="198" spans="1:5" ht="27.75" customHeight="1">
      <c r="A198" s="23" t="s">
        <v>233</v>
      </c>
      <c r="B198" s="24" t="s">
        <v>241</v>
      </c>
      <c r="C198" s="13">
        <f aca="true" t="shared" si="22" ref="C198:E200">C199</f>
        <v>134789.55</v>
      </c>
      <c r="D198" s="13">
        <f t="shared" si="22"/>
        <v>0</v>
      </c>
      <c r="E198" s="13">
        <f t="shared" si="22"/>
        <v>0</v>
      </c>
    </row>
    <row r="199" spans="1:5" ht="138" customHeight="1">
      <c r="A199" s="14" t="s">
        <v>234</v>
      </c>
      <c r="B199" s="22" t="s">
        <v>242</v>
      </c>
      <c r="C199" s="7">
        <f t="shared" si="22"/>
        <v>134789.55</v>
      </c>
      <c r="D199" s="7">
        <f t="shared" si="22"/>
        <v>0</v>
      </c>
      <c r="E199" s="7">
        <f t="shared" si="22"/>
        <v>0</v>
      </c>
    </row>
    <row r="200" spans="1:5" ht="135" customHeight="1">
      <c r="A200" s="14" t="s">
        <v>235</v>
      </c>
      <c r="B200" s="22" t="s">
        <v>243</v>
      </c>
      <c r="C200" s="7">
        <f t="shared" si="22"/>
        <v>134789.55</v>
      </c>
      <c r="D200" s="7">
        <f t="shared" si="22"/>
        <v>0</v>
      </c>
      <c r="E200" s="7">
        <f t="shared" si="22"/>
        <v>0</v>
      </c>
    </row>
    <row r="201" spans="1:5" ht="138" customHeight="1">
      <c r="A201" s="14" t="s">
        <v>236</v>
      </c>
      <c r="B201" s="22" t="s">
        <v>243</v>
      </c>
      <c r="C201" s="7">
        <v>134789.55</v>
      </c>
      <c r="D201" s="7">
        <v>0</v>
      </c>
      <c r="E201" s="7">
        <v>0</v>
      </c>
    </row>
    <row r="202" spans="1:5" s="8" customFormat="1" ht="169.5" customHeight="1">
      <c r="A202" s="23" t="s">
        <v>98</v>
      </c>
      <c r="B202" s="25" t="s">
        <v>101</v>
      </c>
      <c r="C202" s="13">
        <f aca="true" t="shared" si="23" ref="C202:E203">C203</f>
        <v>0</v>
      </c>
      <c r="D202" s="13">
        <f t="shared" si="23"/>
        <v>0</v>
      </c>
      <c r="E202" s="13">
        <f t="shared" si="23"/>
        <v>0</v>
      </c>
    </row>
    <row r="203" spans="1:5" ht="207" customHeight="1">
      <c r="A203" s="14" t="s">
        <v>99</v>
      </c>
      <c r="B203" s="18" t="s">
        <v>102</v>
      </c>
      <c r="C203" s="7">
        <f t="shared" si="23"/>
        <v>0</v>
      </c>
      <c r="D203" s="7">
        <f t="shared" si="23"/>
        <v>0</v>
      </c>
      <c r="E203" s="7">
        <f t="shared" si="23"/>
        <v>0</v>
      </c>
    </row>
    <row r="204" spans="1:5" ht="207" customHeight="1">
      <c r="A204" s="14" t="s">
        <v>100</v>
      </c>
      <c r="B204" s="18" t="s">
        <v>103</v>
      </c>
      <c r="C204" s="7">
        <v>0</v>
      </c>
      <c r="D204" s="26">
        <v>0</v>
      </c>
      <c r="E204" s="26">
        <v>0</v>
      </c>
    </row>
    <row r="205" spans="1:5" ht="87.75" customHeight="1">
      <c r="A205" s="23" t="s">
        <v>237</v>
      </c>
      <c r="B205" s="25" t="s">
        <v>246</v>
      </c>
      <c r="C205" s="13">
        <f aca="true" t="shared" si="24" ref="C205:E207">C206</f>
        <v>-235950.32</v>
      </c>
      <c r="D205" s="13">
        <f t="shared" si="24"/>
        <v>0</v>
      </c>
      <c r="E205" s="13">
        <f t="shared" si="24"/>
        <v>0</v>
      </c>
    </row>
    <row r="206" spans="1:5" ht="99" customHeight="1">
      <c r="A206" s="14" t="s">
        <v>238</v>
      </c>
      <c r="B206" s="18" t="s">
        <v>245</v>
      </c>
      <c r="C206" s="7">
        <f t="shared" si="24"/>
        <v>-235950.32</v>
      </c>
      <c r="D206" s="7">
        <f t="shared" si="24"/>
        <v>0</v>
      </c>
      <c r="E206" s="7">
        <f t="shared" si="24"/>
        <v>0</v>
      </c>
    </row>
    <row r="207" spans="1:5" ht="99.75" customHeight="1">
      <c r="A207" s="14" t="s">
        <v>239</v>
      </c>
      <c r="B207" s="18" t="s">
        <v>244</v>
      </c>
      <c r="C207" s="7">
        <f t="shared" si="24"/>
        <v>-235950.32</v>
      </c>
      <c r="D207" s="7">
        <f t="shared" si="24"/>
        <v>0</v>
      </c>
      <c r="E207" s="7">
        <f t="shared" si="24"/>
        <v>0</v>
      </c>
    </row>
    <row r="208" spans="1:5" ht="101.25" customHeight="1">
      <c r="A208" s="14" t="s">
        <v>240</v>
      </c>
      <c r="B208" s="18" t="s">
        <v>244</v>
      </c>
      <c r="C208" s="7">
        <v>-235950.32</v>
      </c>
      <c r="D208" s="26">
        <v>0</v>
      </c>
      <c r="E208" s="26">
        <v>0</v>
      </c>
    </row>
    <row r="209" spans="1:5" ht="36" customHeight="1">
      <c r="A209" s="42" t="s">
        <v>354</v>
      </c>
      <c r="B209" s="42"/>
      <c r="C209" s="27">
        <f>C17+C168</f>
        <v>290382217.5</v>
      </c>
      <c r="D209" s="27">
        <f>D17+D168</f>
        <v>253566946.63</v>
      </c>
      <c r="E209" s="27">
        <f>E17+E168</f>
        <v>254446243.63</v>
      </c>
    </row>
    <row r="210" spans="3:5" ht="18.75">
      <c r="C210" s="5"/>
      <c r="E210" s="5"/>
    </row>
    <row r="211" ht="18.75">
      <c r="C211" s="10"/>
    </row>
    <row r="213" ht="18.75">
      <c r="C213" s="10"/>
    </row>
    <row r="214" ht="18.75">
      <c r="D214" s="21"/>
    </row>
  </sheetData>
  <sheetProtection/>
  <mergeCells count="14">
    <mergeCell ref="C1:E1"/>
    <mergeCell ref="C5:E5"/>
    <mergeCell ref="C3:E3"/>
    <mergeCell ref="C2:E2"/>
    <mergeCell ref="C6:E6"/>
    <mergeCell ref="C4:E4"/>
    <mergeCell ref="C7:E7"/>
    <mergeCell ref="A209:B209"/>
    <mergeCell ref="A14:A15"/>
    <mergeCell ref="B14:B15"/>
    <mergeCell ref="C14:E14"/>
    <mergeCell ref="C8:E8"/>
    <mergeCell ref="A12:E12"/>
    <mergeCell ref="A13:E13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2017-09-14T10:59:33Z</cp:lastPrinted>
  <dcterms:created xsi:type="dcterms:W3CDTF">2009-08-21T08:27:43Z</dcterms:created>
  <dcterms:modified xsi:type="dcterms:W3CDTF">2017-11-16T06:32:31Z</dcterms:modified>
  <cp:category/>
  <cp:version/>
  <cp:contentType/>
  <cp:contentStatus/>
</cp:coreProperties>
</file>