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за 2019 год\РЕШЕНИЕ 2019\"/>
    </mc:Choice>
  </mc:AlternateContent>
  <bookViews>
    <workbookView xWindow="612" yWindow="516" windowWidth="21792" windowHeight="8940"/>
  </bookViews>
  <sheets>
    <sheet name="Расходы" sheetId="3" r:id="rId1"/>
  </sheets>
  <definedNames>
    <definedName name="_xlnm.Print_Titles" localSheetId="0">Расходы!$7:$14</definedName>
  </definedNames>
  <calcPr calcId="152511"/>
</workbook>
</file>

<file path=xl/calcChain.xml><?xml version="1.0" encoding="utf-8"?>
<calcChain xmlns="http://schemas.openxmlformats.org/spreadsheetml/2006/main">
  <c r="H15" i="3" l="1"/>
  <c r="H50" i="3"/>
  <c r="H46" i="3"/>
  <c r="H44" i="3"/>
  <c r="H37" i="3"/>
  <c r="H33" i="3"/>
  <c r="H27" i="3"/>
  <c r="H25" i="3"/>
  <c r="H17" i="3"/>
  <c r="I15" i="3"/>
  <c r="J15" i="3" l="1"/>
  <c r="K15" i="3"/>
  <c r="L15" i="3"/>
  <c r="M15" i="3"/>
  <c r="N15" i="3"/>
  <c r="O15" i="3"/>
  <c r="P15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15" i="3"/>
  <c r="J50" i="3"/>
  <c r="K50" i="3"/>
  <c r="L50" i="3"/>
  <c r="M50" i="3"/>
  <c r="N50" i="3"/>
  <c r="O50" i="3"/>
  <c r="P50" i="3"/>
  <c r="I50" i="3"/>
  <c r="J46" i="3"/>
  <c r="K46" i="3"/>
  <c r="L46" i="3"/>
  <c r="M46" i="3"/>
  <c r="N46" i="3"/>
  <c r="O46" i="3"/>
  <c r="P46" i="3"/>
  <c r="I46" i="3"/>
  <c r="J44" i="3"/>
  <c r="K44" i="3"/>
  <c r="L44" i="3"/>
  <c r="M44" i="3"/>
  <c r="N44" i="3"/>
  <c r="O44" i="3"/>
  <c r="P44" i="3"/>
  <c r="I44" i="3"/>
  <c r="J37" i="3"/>
  <c r="K37" i="3"/>
  <c r="L37" i="3"/>
  <c r="M37" i="3"/>
  <c r="N37" i="3"/>
  <c r="O37" i="3"/>
  <c r="P37" i="3"/>
  <c r="I37" i="3"/>
  <c r="J33" i="3"/>
  <c r="K33" i="3"/>
  <c r="L33" i="3"/>
  <c r="M33" i="3"/>
  <c r="N33" i="3"/>
  <c r="O33" i="3"/>
  <c r="P33" i="3"/>
  <c r="I33" i="3"/>
  <c r="J27" i="3"/>
  <c r="K27" i="3"/>
  <c r="L27" i="3"/>
  <c r="M27" i="3"/>
  <c r="N27" i="3"/>
  <c r="O27" i="3"/>
  <c r="P27" i="3"/>
  <c r="I27" i="3"/>
  <c r="J25" i="3"/>
  <c r="K25" i="3"/>
  <c r="L25" i="3"/>
  <c r="M25" i="3"/>
  <c r="N25" i="3"/>
  <c r="O25" i="3"/>
  <c r="P25" i="3"/>
  <c r="I25" i="3"/>
  <c r="J17" i="3"/>
  <c r="K17" i="3"/>
  <c r="L17" i="3"/>
  <c r="M17" i="3"/>
  <c r="N17" i="3"/>
  <c r="O17" i="3"/>
  <c r="P17" i="3"/>
  <c r="I17" i="3"/>
</calcChain>
</file>

<file path=xl/sharedStrings.xml><?xml version="1.0" encoding="utf-8"?>
<sst xmlns="http://schemas.openxmlformats.org/spreadsheetml/2006/main" count="510" uniqueCount="117">
  <si>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</si>
  <si>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</si>
  <si>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</si>
  <si>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</si>
  <si>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</si>
  <si>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</si>
  <si>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</si>
  <si>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</si>
  <si>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</si>
  <si>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</si>
  <si>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</si>
  <si>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</si>
  <si>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</si>
  <si>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</si>
  <si>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</si>
  <si>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</si>
  <si>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</si>
  <si>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</si>
  <si>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</si>
  <si>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</si>
  <si>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</si>
  <si>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</si>
  <si>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</si>
  <si>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29</t>
  </si>
  <si>
    <t>х</t>
  </si>
  <si>
    <t>-</t>
  </si>
  <si>
    <t xml:space="preserve">в том числе: </t>
  </si>
  <si>
    <t/>
  </si>
  <si>
    <t>""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</si>
  <si>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</si>
  <si>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</si>
  <si>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</si>
  <si>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</si>
  <si>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</si>
  <si>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</si>
  <si>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</si>
  <si>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</si>
  <si>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</si>
  <si>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</si>
  <si>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</si>
  <si>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</si>
  <si>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</si>
  <si>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</si>
  <si>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</si>
  <si>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</si>
  <si>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</si>
  <si>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</si>
  <si>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</si>
  <si>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</si>
  <si>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</si>
  <si>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</si>
  <si>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</si>
  <si>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</si>
  <si>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</si>
  <si>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</si>
  <si>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</si>
  <si>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</si>
  <si>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</si>
  <si>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</si>
  <si>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</si>
  <si>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</si>
  <si>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</si>
  <si>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</si>
  <si>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</si>
  <si>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</si>
  <si>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</si>
  <si>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</si>
  <si>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Приложение № 3</t>
  </si>
  <si>
    <t>к решению Совета Южского</t>
  </si>
  <si>
    <t>муниципального района</t>
  </si>
  <si>
    <t>" Об утверждении отчета</t>
  </si>
  <si>
    <t>об исполнении бюджета</t>
  </si>
  <si>
    <t>Южского муниципального района</t>
  </si>
  <si>
    <t>за 2019 год"</t>
  </si>
  <si>
    <t>от ________________ №_________</t>
  </si>
  <si>
    <t>Исполнено за 2019 год (руб.)</t>
  </si>
  <si>
    <t>Процент исполнения (%)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</si>
  <si>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</si>
  <si>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</si>
  <si>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</si>
  <si>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</si>
  <si>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</si>
  <si>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</si>
  <si>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</si>
  <si>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</si>
  <si>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</si>
  <si>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</si>
  <si>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</si>
  <si>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</si>
  <si>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</si>
  <si>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</si>
  <si>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</si>
  <si>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</si>
  <si>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</si>
  <si>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</si>
  <si>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</si>
  <si>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</si>
  <si>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</si>
  <si>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</si>
  <si>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</si>
  <si>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</si>
  <si>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</si>
  <si>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</si>
  <si>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</si>
  <si>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</si>
  <si>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</si>
  <si>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</si>
  <si>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</si>
  <si>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ОБЩЕГОСУДАРСТВЕННЫЕ ВОПРОСЫ</t>
  </si>
  <si>
    <t>Расходы бюджета Южского муниципального района по разделам и подразделам классификации расходов бюджетов за 2019 год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</si>
  <si>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</si>
  <si>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</si>
  <si>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ОБРАЗОВАНИЕ</t>
  </si>
  <si>
    <t>6</t>
  </si>
  <si>
    <t>Утверждено на год</t>
  </si>
  <si>
    <t>Решением Совета Южского муниципального района от 19.12.2018 № 100 "О бюджете Южского муниципального района на 2019 год и на плановый период 2020 и 2021 годов" (руб.)</t>
  </si>
  <si>
    <t>Решением Совета Южского муниципального района от 19.12.2018 № 100 "О бюджете Южского муниципального района на 2019 год и на плановый период 2020 и 2021 годов" с учетом изменений на отчетную дату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</si>
</sst>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0" fontId="4" fillId="0" borderId="2" xfId="62" applyNumberFormat="1" applyProtection="1"/>
    <xf numFmtId="0" fontId="4" fillId="0" borderId="15" xfId="83" applyNumberFormat="1" applyProtection="1"/>
    <xf numFmtId="49" fontId="7" fillId="0" borderId="40" xfId="35" applyBorder="1" applyAlignment="1">
      <alignment vertical="center" wrapText="1"/>
    </xf>
    <xf numFmtId="49" fontId="7" fillId="0" borderId="40" xfId="35" applyNumberFormat="1" applyBorder="1" applyProtection="1">
      <alignment horizontal="center" vertical="center" wrapText="1"/>
    </xf>
    <xf numFmtId="49" fontId="7" fillId="0" borderId="48" xfId="36" applyNumberFormat="1" applyBorder="1" applyProtection="1">
      <alignment horizontal="center" vertical="center" wrapText="1"/>
    </xf>
    <xf numFmtId="4" fontId="7" fillId="0" borderId="49" xfId="66" applyNumberFormat="1" applyBorder="1" applyProtection="1">
      <alignment horizontal="right" shrinkToFit="1"/>
    </xf>
    <xf numFmtId="49" fontId="7" fillId="0" borderId="35" xfId="69" applyNumberFormat="1" applyBorder="1" applyProtection="1">
      <alignment horizontal="center"/>
    </xf>
    <xf numFmtId="0" fontId="4" fillId="0" borderId="1" xfId="83" applyNumberFormat="1" applyBorder="1" applyProtection="1"/>
    <xf numFmtId="0" fontId="15" fillId="0" borderId="0" xfId="0" applyFont="1" applyProtection="1"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6" fillId="0" borderId="1" xfId="56" applyNumberFormat="1" applyFont="1" applyProtection="1">
      <alignment horizontal="left" wrapText="1"/>
    </xf>
    <xf numFmtId="49" fontId="16" fillId="0" borderId="1" xfId="58" applyNumberFormat="1" applyFont="1" applyProtection="1">
      <alignment horizontal="center"/>
    </xf>
    <xf numFmtId="0" fontId="16" fillId="0" borderId="1" xfId="5" applyNumberFormat="1" applyFont="1" applyAlignment="1" applyProtection="1">
      <alignment horizontal="right"/>
    </xf>
    <xf numFmtId="0" fontId="16" fillId="0" borderId="1" xfId="5" applyNumberFormat="1" applyFont="1" applyProtection="1"/>
    <xf numFmtId="0" fontId="17" fillId="0" borderId="1" xfId="5" applyNumberFormat="1" applyFont="1" applyAlignment="1" applyProtection="1">
      <alignment horizontal="center"/>
    </xf>
    <xf numFmtId="0" fontId="16" fillId="0" borderId="1" xfId="59" applyNumberFormat="1" applyFont="1" applyBorder="1" applyProtection="1">
      <alignment horizontal="left"/>
    </xf>
    <xf numFmtId="49" fontId="16" fillId="0" borderId="1" xfId="60" applyNumberFormat="1" applyFont="1" applyBorder="1" applyProtection="1"/>
    <xf numFmtId="0" fontId="16" fillId="0" borderId="1" xfId="62" applyNumberFormat="1" applyFont="1" applyBorder="1" applyProtection="1"/>
    <xf numFmtId="49" fontId="16" fillId="0" borderId="47" xfId="35" applyNumberFormat="1" applyFont="1" applyBorder="1" applyProtection="1">
      <alignment horizontal="center" vertical="center" wrapText="1"/>
    </xf>
    <xf numFmtId="49" fontId="16" fillId="0" borderId="47" xfId="35" applyFont="1" applyBorder="1" applyAlignment="1">
      <alignment vertical="center" wrapText="1"/>
    </xf>
    <xf numFmtId="49" fontId="16" fillId="0" borderId="50" xfId="35" applyFont="1" applyBorder="1" applyAlignment="1">
      <alignment horizontal="center" vertical="center" wrapText="1"/>
    </xf>
    <xf numFmtId="49" fontId="16" fillId="0" borderId="51" xfId="35" applyFont="1" applyBorder="1" applyAlignment="1">
      <alignment horizontal="center" vertical="center" wrapText="1"/>
    </xf>
    <xf numFmtId="49" fontId="16" fillId="0" borderId="47" xfId="35" applyNumberFormat="1" applyFont="1" applyBorder="1" applyAlignment="1" applyProtection="1">
      <alignment horizontal="center" vertical="center" wrapText="1"/>
    </xf>
    <xf numFmtId="49" fontId="16" fillId="0" borderId="47" xfId="35" applyFont="1" applyBorder="1">
      <alignment horizontal="center" vertical="center" wrapText="1"/>
    </xf>
    <xf numFmtId="49" fontId="16" fillId="0" borderId="47" xfId="35" applyNumberFormat="1" applyFont="1" applyBorder="1" applyProtection="1">
      <alignment horizontal="center" vertical="center" wrapText="1"/>
    </xf>
    <xf numFmtId="49" fontId="16" fillId="0" borderId="47" xfId="35" applyNumberFormat="1" applyFont="1" applyBorder="1" applyAlignment="1" applyProtection="1">
      <alignment horizontal="center" vertical="center" wrapText="1"/>
    </xf>
    <xf numFmtId="49" fontId="16" fillId="0" borderId="47" xfId="36" applyNumberFormat="1" applyFont="1" applyBorder="1" applyProtection="1">
      <alignment horizontal="center" vertical="center" wrapText="1"/>
    </xf>
    <xf numFmtId="0" fontId="17" fillId="0" borderId="47" xfId="63" applyNumberFormat="1" applyFont="1" applyBorder="1" applyAlignment="1" applyProtection="1">
      <alignment horizontal="justify" vertical="center" wrapText="1"/>
    </xf>
    <xf numFmtId="49" fontId="17" fillId="0" borderId="47" xfId="64" applyNumberFormat="1" applyFont="1" applyBorder="1" applyAlignment="1" applyProtection="1">
      <alignment horizontal="center" vertical="center" wrapText="1"/>
    </xf>
    <xf numFmtId="4" fontId="16" fillId="0" borderId="47" xfId="65" applyNumberFormat="1" applyFont="1" applyBorder="1" applyProtection="1">
      <alignment horizontal="right" shrinkToFit="1"/>
    </xf>
    <xf numFmtId="4" fontId="17" fillId="0" borderId="47" xfId="65" applyNumberFormat="1" applyFont="1" applyBorder="1" applyAlignment="1" applyProtection="1">
      <alignment horizontal="center" vertical="center" shrinkToFit="1"/>
    </xf>
    <xf numFmtId="0" fontId="16" fillId="0" borderId="47" xfId="43" applyNumberFormat="1" applyFont="1" applyBorder="1" applyAlignment="1" applyProtection="1">
      <alignment horizontal="justify" vertical="center" wrapText="1"/>
    </xf>
    <xf numFmtId="49" fontId="16" fillId="0" borderId="47" xfId="50" applyNumberFormat="1" applyFont="1" applyBorder="1" applyAlignment="1" applyProtection="1">
      <alignment horizontal="center" vertical="center"/>
    </xf>
    <xf numFmtId="49" fontId="16" fillId="0" borderId="47" xfId="50" applyNumberFormat="1" applyFont="1" applyBorder="1" applyProtection="1">
      <alignment horizontal="center"/>
    </xf>
    <xf numFmtId="49" fontId="16" fillId="0" borderId="47" xfId="69" applyNumberFormat="1" applyFont="1" applyBorder="1" applyAlignment="1" applyProtection="1">
      <alignment horizontal="center" vertical="center"/>
    </xf>
    <xf numFmtId="0" fontId="17" fillId="0" borderId="47" xfId="70" applyNumberFormat="1" applyFont="1" applyBorder="1" applyAlignment="1" applyProtection="1">
      <alignment horizontal="justify" vertical="center" wrapText="1"/>
    </xf>
    <xf numFmtId="49" fontId="17" fillId="0" borderId="47" xfId="72" applyNumberFormat="1" applyFont="1" applyBorder="1" applyAlignment="1" applyProtection="1">
      <alignment horizontal="center" vertical="center"/>
    </xf>
    <xf numFmtId="0" fontId="16" fillId="0" borderId="47" xfId="70" applyNumberFormat="1" applyFont="1" applyBorder="1" applyAlignment="1" applyProtection="1">
      <alignment horizontal="justify" vertical="center" wrapText="1"/>
    </xf>
    <xf numFmtId="49" fontId="16" fillId="0" borderId="47" xfId="72" applyNumberFormat="1" applyFont="1" applyBorder="1" applyAlignment="1" applyProtection="1">
      <alignment horizontal="center" vertical="center"/>
    </xf>
    <xf numFmtId="4" fontId="16" fillId="0" borderId="47" xfId="65" applyNumberFormat="1" applyFont="1" applyBorder="1" applyAlignment="1" applyProtection="1">
      <alignment horizontal="center" vertical="center" shrinkToFit="1"/>
    </xf>
    <xf numFmtId="4" fontId="16" fillId="0" borderId="47" xfId="66" applyNumberFormat="1" applyFont="1" applyBorder="1" applyAlignment="1" applyProtection="1">
      <alignment horizontal="center" vertical="center" shrinkToFi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topLeftCell="A16" zoomScaleNormal="100" zoomScaleSheetLayoutView="100" workbookViewId="0">
      <selection activeCell="A12" sqref="A12:A13"/>
    </sheetView>
  </sheetViews>
  <sheetFormatPr defaultColWidth="9.109375" defaultRowHeight="14.4" x14ac:dyDescent="0.3"/>
  <cols>
    <col min="1" max="1" width="65.5546875" style="1" customWidth="1"/>
    <col min="2" max="2" width="31.44140625" style="1" customWidth="1"/>
    <col min="3" max="7" width="9.109375" style="1" hidden="1"/>
    <col min="8" max="8" width="32.44140625" style="1" customWidth="1"/>
    <col min="9" max="9" width="31.44140625" style="1" customWidth="1"/>
    <col min="10" max="15" width="9.109375" style="1" hidden="1"/>
    <col min="16" max="16" width="18.6640625" style="1" customWidth="1"/>
    <col min="17" max="17" width="18.33203125" style="1" customWidth="1"/>
    <col min="18" max="18" width="9.109375" style="1" hidden="1"/>
    <col min="19" max="19" width="9.6640625" style="1" customWidth="1"/>
    <col min="20" max="20" width="9.109375" style="1" customWidth="1"/>
    <col min="21" max="16384" width="9.109375" style="1"/>
  </cols>
  <sheetData>
    <row r="1" spans="1:20" ht="18" x14ac:dyDescent="0.35">
      <c r="A1" s="16"/>
      <c r="B1" s="16"/>
      <c r="C1" s="16"/>
      <c r="D1" s="16"/>
      <c r="E1" s="16"/>
      <c r="F1" s="16"/>
      <c r="G1" s="16"/>
      <c r="H1" s="16"/>
      <c r="I1" s="17" t="s">
        <v>67</v>
      </c>
      <c r="J1" s="17"/>
      <c r="K1" s="17"/>
      <c r="L1" s="17"/>
      <c r="M1" s="17"/>
      <c r="N1" s="17"/>
      <c r="O1" s="17"/>
      <c r="P1" s="17"/>
      <c r="Q1" s="17"/>
    </row>
    <row r="2" spans="1:20" ht="18" x14ac:dyDescent="0.35">
      <c r="A2" s="16"/>
      <c r="B2" s="16"/>
      <c r="C2" s="16"/>
      <c r="D2" s="16"/>
      <c r="E2" s="16"/>
      <c r="F2" s="16"/>
      <c r="G2" s="16"/>
      <c r="H2" s="16"/>
      <c r="I2" s="17" t="s">
        <v>68</v>
      </c>
      <c r="J2" s="17"/>
      <c r="K2" s="17"/>
      <c r="L2" s="17"/>
      <c r="M2" s="17"/>
      <c r="N2" s="17"/>
      <c r="O2" s="17"/>
      <c r="P2" s="17"/>
      <c r="Q2" s="17"/>
    </row>
    <row r="3" spans="1:20" ht="18" x14ac:dyDescent="0.35">
      <c r="A3" s="16"/>
      <c r="B3" s="16"/>
      <c r="C3" s="16"/>
      <c r="D3" s="16"/>
      <c r="E3" s="16"/>
      <c r="F3" s="16"/>
      <c r="G3" s="16"/>
      <c r="H3" s="16"/>
      <c r="I3" s="17" t="s">
        <v>69</v>
      </c>
      <c r="J3" s="17"/>
      <c r="K3" s="17"/>
      <c r="L3" s="17"/>
      <c r="M3" s="17"/>
      <c r="N3" s="17"/>
      <c r="O3" s="17"/>
      <c r="P3" s="17"/>
      <c r="Q3" s="17"/>
    </row>
    <row r="4" spans="1:20" ht="18" x14ac:dyDescent="0.35">
      <c r="A4" s="16"/>
      <c r="B4" s="16"/>
      <c r="C4" s="16"/>
      <c r="D4" s="16"/>
      <c r="E4" s="16"/>
      <c r="F4" s="16"/>
      <c r="G4" s="16"/>
      <c r="H4" s="16"/>
      <c r="I4" s="17" t="s">
        <v>70</v>
      </c>
      <c r="J4" s="17"/>
      <c r="K4" s="17"/>
      <c r="L4" s="17"/>
      <c r="M4" s="17"/>
      <c r="N4" s="17"/>
      <c r="O4" s="17"/>
      <c r="P4" s="17"/>
      <c r="Q4" s="17"/>
    </row>
    <row r="5" spans="1:20" ht="18" x14ac:dyDescent="0.35">
      <c r="A5" s="16"/>
      <c r="B5" s="16"/>
      <c r="C5" s="16"/>
      <c r="D5" s="16"/>
      <c r="E5" s="16"/>
      <c r="F5" s="16"/>
      <c r="G5" s="16"/>
      <c r="H5" s="16"/>
      <c r="I5" s="17" t="s">
        <v>71</v>
      </c>
      <c r="J5" s="17"/>
      <c r="K5" s="17"/>
      <c r="L5" s="17"/>
      <c r="M5" s="17"/>
      <c r="N5" s="17"/>
      <c r="O5" s="17"/>
      <c r="P5" s="17"/>
      <c r="Q5" s="17"/>
    </row>
    <row r="6" spans="1:20" ht="18" x14ac:dyDescent="0.35">
      <c r="A6" s="16"/>
      <c r="B6" s="16"/>
      <c r="C6" s="16"/>
      <c r="D6" s="16"/>
      <c r="E6" s="16"/>
      <c r="F6" s="16"/>
      <c r="G6" s="16"/>
      <c r="H6" s="16"/>
      <c r="I6" s="17" t="s">
        <v>72</v>
      </c>
      <c r="J6" s="17"/>
      <c r="K6" s="17"/>
      <c r="L6" s="17"/>
      <c r="M6" s="17"/>
      <c r="N6" s="17"/>
      <c r="O6" s="17"/>
      <c r="P6" s="17"/>
      <c r="Q6" s="17"/>
    </row>
    <row r="7" spans="1:20" ht="18" customHeight="1" x14ac:dyDescent="0.35">
      <c r="A7" s="18"/>
      <c r="B7" s="19"/>
      <c r="C7" s="19"/>
      <c r="D7" s="19"/>
      <c r="E7" s="19"/>
      <c r="F7" s="19"/>
      <c r="G7" s="19"/>
      <c r="H7" s="19"/>
      <c r="I7" s="20" t="s">
        <v>73</v>
      </c>
      <c r="J7" s="20"/>
      <c r="K7" s="20"/>
      <c r="L7" s="20"/>
      <c r="M7" s="20"/>
      <c r="N7" s="20"/>
      <c r="O7" s="20"/>
      <c r="P7" s="20"/>
      <c r="Q7" s="20"/>
      <c r="R7" s="2"/>
      <c r="S7" s="2"/>
      <c r="T7" s="3"/>
    </row>
    <row r="8" spans="1:20" ht="16.2" customHeight="1" x14ac:dyDescent="0.35">
      <c r="A8" s="18"/>
      <c r="B8" s="19"/>
      <c r="C8" s="19"/>
      <c r="D8" s="19"/>
      <c r="E8" s="19"/>
      <c r="F8" s="19"/>
      <c r="G8" s="19"/>
      <c r="H8" s="19"/>
      <c r="I8" s="20" t="s">
        <v>74</v>
      </c>
      <c r="J8" s="20"/>
      <c r="K8" s="20"/>
      <c r="L8" s="20"/>
      <c r="M8" s="20"/>
      <c r="N8" s="20"/>
      <c r="O8" s="20"/>
      <c r="P8" s="20"/>
      <c r="Q8" s="20"/>
      <c r="R8" s="2"/>
      <c r="S8" s="2"/>
      <c r="T8" s="3"/>
    </row>
    <row r="9" spans="1:20" ht="16.2" customHeight="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21"/>
      <c r="L9" s="21"/>
      <c r="M9" s="21"/>
      <c r="N9" s="21"/>
      <c r="O9" s="21"/>
      <c r="P9" s="21"/>
      <c r="Q9" s="21"/>
      <c r="R9" s="2"/>
      <c r="S9" s="2"/>
      <c r="T9" s="3"/>
    </row>
    <row r="10" spans="1:20" ht="14.1" customHeight="1" x14ac:dyDescent="0.3">
      <c r="A10" s="22" t="s">
        <v>109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"/>
      <c r="S10" s="2"/>
      <c r="T10" s="3"/>
    </row>
    <row r="11" spans="1:20" ht="12.9" customHeight="1" x14ac:dyDescent="0.35">
      <c r="A11" s="23"/>
      <c r="B11" s="23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5"/>
      <c r="P11" s="25"/>
      <c r="Q11" s="25"/>
      <c r="R11" s="8"/>
      <c r="S11" s="2"/>
      <c r="T11" s="3"/>
    </row>
    <row r="12" spans="1:20" ht="30" customHeight="1" x14ac:dyDescent="0.3">
      <c r="A12" s="26" t="s">
        <v>0</v>
      </c>
      <c r="B12" s="26" t="s">
        <v>29</v>
      </c>
      <c r="C12" s="27"/>
      <c r="D12" s="27"/>
      <c r="E12" s="27"/>
      <c r="F12" s="27"/>
      <c r="G12" s="27"/>
      <c r="H12" s="28" t="s">
        <v>114</v>
      </c>
      <c r="I12" s="29"/>
      <c r="J12" s="27"/>
      <c r="K12" s="27"/>
      <c r="L12" s="27"/>
      <c r="M12" s="27"/>
      <c r="N12" s="27"/>
      <c r="O12" s="27"/>
      <c r="P12" s="30" t="s">
        <v>75</v>
      </c>
      <c r="Q12" s="30" t="s">
        <v>76</v>
      </c>
      <c r="R12" s="10"/>
      <c r="S12" s="4"/>
      <c r="T12" s="3"/>
    </row>
    <row r="13" spans="1:20" ht="168" customHeight="1" x14ac:dyDescent="0.3">
      <c r="A13" s="31"/>
      <c r="B13" s="31"/>
      <c r="C13" s="32" t="s">
        <v>1</v>
      </c>
      <c r="D13" s="32" t="s">
        <v>2</v>
      </c>
      <c r="E13" s="32" t="s">
        <v>3</v>
      </c>
      <c r="F13" s="32" t="s">
        <v>4</v>
      </c>
      <c r="G13" s="32" t="s">
        <v>5</v>
      </c>
      <c r="H13" s="33" t="s">
        <v>115</v>
      </c>
      <c r="I13" s="33" t="s">
        <v>116</v>
      </c>
      <c r="J13" s="32" t="s">
        <v>6</v>
      </c>
      <c r="K13" s="32" t="s">
        <v>1</v>
      </c>
      <c r="L13" s="32" t="s">
        <v>2</v>
      </c>
      <c r="M13" s="32" t="s">
        <v>3</v>
      </c>
      <c r="N13" s="32" t="s">
        <v>30</v>
      </c>
      <c r="O13" s="32" t="s">
        <v>5</v>
      </c>
      <c r="P13" s="30"/>
      <c r="Q13" s="30"/>
      <c r="R13" s="11" t="s">
        <v>6</v>
      </c>
      <c r="S13" s="4"/>
      <c r="T13" s="3"/>
    </row>
    <row r="14" spans="1:20" ht="18.600000000000001" customHeight="1" thickBot="1" x14ac:dyDescent="0.35">
      <c r="A14" s="32" t="s">
        <v>7</v>
      </c>
      <c r="B14" s="32" t="s">
        <v>8</v>
      </c>
      <c r="C14" s="34" t="s">
        <v>12</v>
      </c>
      <c r="D14" s="34" t="s">
        <v>13</v>
      </c>
      <c r="E14" s="34" t="s">
        <v>14</v>
      </c>
      <c r="F14" s="34" t="s">
        <v>15</v>
      </c>
      <c r="G14" s="34" t="s">
        <v>16</v>
      </c>
      <c r="H14" s="34" t="s">
        <v>9</v>
      </c>
      <c r="I14" s="34" t="s">
        <v>10</v>
      </c>
      <c r="J14" s="34" t="s">
        <v>17</v>
      </c>
      <c r="K14" s="34" t="s">
        <v>18</v>
      </c>
      <c r="L14" s="34" t="s">
        <v>19</v>
      </c>
      <c r="M14" s="34" t="s">
        <v>20</v>
      </c>
      <c r="N14" s="34" t="s">
        <v>21</v>
      </c>
      <c r="O14" s="34" t="s">
        <v>22</v>
      </c>
      <c r="P14" s="34" t="s">
        <v>11</v>
      </c>
      <c r="Q14" s="34" t="s">
        <v>113</v>
      </c>
      <c r="R14" s="12" t="s">
        <v>23</v>
      </c>
      <c r="S14" s="4"/>
      <c r="T14" s="3"/>
    </row>
    <row r="15" spans="1:20" ht="30" customHeight="1" x14ac:dyDescent="0.35">
      <c r="A15" s="35" t="s">
        <v>31</v>
      </c>
      <c r="B15" s="36" t="s">
        <v>24</v>
      </c>
      <c r="C15" s="37" t="s">
        <v>25</v>
      </c>
      <c r="D15" s="37" t="s">
        <v>25</v>
      </c>
      <c r="E15" s="37" t="s">
        <v>25</v>
      </c>
      <c r="F15" s="37" t="s">
        <v>25</v>
      </c>
      <c r="G15" s="37" t="s">
        <v>25</v>
      </c>
      <c r="H15" s="38">
        <f>H17+H25+H27+H33+H37+H44+H46+H50</f>
        <v>303163672.68000001</v>
      </c>
      <c r="I15" s="38">
        <f>I17+I25+I27+I33+I37+I44+I46+I50</f>
        <v>333448707.29000008</v>
      </c>
      <c r="J15" s="38" t="e">
        <f t="shared" ref="J15:P15" si="0">J17+J25+J27+J33+J37+J44+J46+J50</f>
        <v>#VALUE!</v>
      </c>
      <c r="K15" s="38" t="e">
        <f t="shared" si="0"/>
        <v>#VALUE!</v>
      </c>
      <c r="L15" s="38" t="e">
        <f t="shared" si="0"/>
        <v>#VALUE!</v>
      </c>
      <c r="M15" s="38" t="e">
        <f t="shared" si="0"/>
        <v>#VALUE!</v>
      </c>
      <c r="N15" s="38" t="e">
        <f t="shared" si="0"/>
        <v>#VALUE!</v>
      </c>
      <c r="O15" s="38" t="e">
        <f t="shared" si="0"/>
        <v>#VALUE!</v>
      </c>
      <c r="P15" s="38">
        <f t="shared" si="0"/>
        <v>327819912.06</v>
      </c>
      <c r="Q15" s="38">
        <f>P15/I15*100</f>
        <v>98.311945703509735</v>
      </c>
      <c r="R15" s="13" t="s">
        <v>25</v>
      </c>
      <c r="S15" s="5"/>
      <c r="T15" s="3"/>
    </row>
    <row r="16" spans="1:20" ht="14.25" customHeight="1" x14ac:dyDescent="0.35">
      <c r="A16" s="39" t="s">
        <v>26</v>
      </c>
      <c r="B16" s="40"/>
      <c r="C16" s="41"/>
      <c r="D16" s="41"/>
      <c r="E16" s="41"/>
      <c r="F16" s="41"/>
      <c r="G16" s="41"/>
      <c r="H16" s="40"/>
      <c r="I16" s="40"/>
      <c r="J16" s="42"/>
      <c r="K16" s="40"/>
      <c r="L16" s="40"/>
      <c r="M16" s="40"/>
      <c r="N16" s="40"/>
      <c r="O16" s="40"/>
      <c r="P16" s="40"/>
      <c r="Q16" s="38"/>
      <c r="R16" s="14"/>
      <c r="S16" s="5"/>
      <c r="T16" s="3"/>
    </row>
    <row r="17" spans="1:20" ht="18" x14ac:dyDescent="0.35">
      <c r="A17" s="43" t="s">
        <v>108</v>
      </c>
      <c r="B17" s="44" t="s">
        <v>32</v>
      </c>
      <c r="C17" s="37" t="s">
        <v>25</v>
      </c>
      <c r="D17" s="37" t="s">
        <v>25</v>
      </c>
      <c r="E17" s="37" t="s">
        <v>25</v>
      </c>
      <c r="F17" s="37" t="s">
        <v>25</v>
      </c>
      <c r="G17" s="37" t="s">
        <v>25</v>
      </c>
      <c r="H17" s="38">
        <f>SUM(H18:H24)</f>
        <v>53537287.510000005</v>
      </c>
      <c r="I17" s="38">
        <f>SUM(I18:I24)</f>
        <v>57473161.460000001</v>
      </c>
      <c r="J17" s="38">
        <f t="shared" ref="J17:P17" si="1">SUM(J18:J24)</f>
        <v>0</v>
      </c>
      <c r="K17" s="38">
        <f t="shared" si="1"/>
        <v>0</v>
      </c>
      <c r="L17" s="38">
        <f t="shared" si="1"/>
        <v>0</v>
      </c>
      <c r="M17" s="38">
        <f t="shared" si="1"/>
        <v>0</v>
      </c>
      <c r="N17" s="38">
        <f t="shared" si="1"/>
        <v>0</v>
      </c>
      <c r="O17" s="38">
        <f t="shared" si="1"/>
        <v>0</v>
      </c>
      <c r="P17" s="38">
        <f t="shared" si="1"/>
        <v>55502020.069999993</v>
      </c>
      <c r="Q17" s="38">
        <f t="shared" ref="Q17:Q51" si="2">P17/I17*100</f>
        <v>96.57032719285526</v>
      </c>
      <c r="R17" s="13" t="s">
        <v>25</v>
      </c>
      <c r="S17" s="5"/>
      <c r="T17" s="3"/>
    </row>
    <row r="18" spans="1:20" ht="54" x14ac:dyDescent="0.35">
      <c r="A18" s="45" t="s">
        <v>110</v>
      </c>
      <c r="B18" s="46" t="s">
        <v>33</v>
      </c>
      <c r="C18" s="37" t="s">
        <v>25</v>
      </c>
      <c r="D18" s="37" t="s">
        <v>25</v>
      </c>
      <c r="E18" s="37" t="s">
        <v>25</v>
      </c>
      <c r="F18" s="37" t="s">
        <v>25</v>
      </c>
      <c r="G18" s="37" t="s">
        <v>25</v>
      </c>
      <c r="H18" s="47">
        <v>1083311.29</v>
      </c>
      <c r="I18" s="47">
        <v>1485542.19</v>
      </c>
      <c r="J18" s="48" t="s">
        <v>25</v>
      </c>
      <c r="K18" s="47" t="s">
        <v>25</v>
      </c>
      <c r="L18" s="47" t="s">
        <v>25</v>
      </c>
      <c r="M18" s="47" t="s">
        <v>25</v>
      </c>
      <c r="N18" s="47" t="s">
        <v>25</v>
      </c>
      <c r="O18" s="47" t="s">
        <v>25</v>
      </c>
      <c r="P18" s="47">
        <v>1451066.37</v>
      </c>
      <c r="Q18" s="47">
        <f t="shared" si="2"/>
        <v>97.679243293655631</v>
      </c>
      <c r="R18" s="13" t="s">
        <v>25</v>
      </c>
      <c r="S18" s="5"/>
      <c r="T18" s="3"/>
    </row>
    <row r="19" spans="1:20" ht="54" x14ac:dyDescent="0.35">
      <c r="A19" s="45" t="s">
        <v>77</v>
      </c>
      <c r="B19" s="46" t="s">
        <v>34</v>
      </c>
      <c r="C19" s="37" t="s">
        <v>25</v>
      </c>
      <c r="D19" s="37" t="s">
        <v>25</v>
      </c>
      <c r="E19" s="37" t="s">
        <v>25</v>
      </c>
      <c r="F19" s="37" t="s">
        <v>25</v>
      </c>
      <c r="G19" s="37" t="s">
        <v>25</v>
      </c>
      <c r="H19" s="47">
        <v>3274115</v>
      </c>
      <c r="I19" s="47">
        <v>3301571.99</v>
      </c>
      <c r="J19" s="48" t="s">
        <v>25</v>
      </c>
      <c r="K19" s="47" t="s">
        <v>25</v>
      </c>
      <c r="L19" s="47" t="s">
        <v>25</v>
      </c>
      <c r="M19" s="47" t="s">
        <v>25</v>
      </c>
      <c r="N19" s="47" t="s">
        <v>25</v>
      </c>
      <c r="O19" s="47" t="s">
        <v>25</v>
      </c>
      <c r="P19" s="47">
        <v>3180142.49</v>
      </c>
      <c r="Q19" s="47">
        <f t="shared" si="2"/>
        <v>96.322070202685481</v>
      </c>
      <c r="R19" s="13" t="s">
        <v>25</v>
      </c>
      <c r="S19" s="5"/>
      <c r="T19" s="3"/>
    </row>
    <row r="20" spans="1:20" ht="72" x14ac:dyDescent="0.35">
      <c r="A20" s="45" t="s">
        <v>78</v>
      </c>
      <c r="B20" s="46" t="s">
        <v>35</v>
      </c>
      <c r="C20" s="37" t="s">
        <v>25</v>
      </c>
      <c r="D20" s="37" t="s">
        <v>25</v>
      </c>
      <c r="E20" s="37" t="s">
        <v>25</v>
      </c>
      <c r="F20" s="37" t="s">
        <v>25</v>
      </c>
      <c r="G20" s="37" t="s">
        <v>25</v>
      </c>
      <c r="H20" s="47">
        <v>22980845.620000001</v>
      </c>
      <c r="I20" s="47">
        <v>23775749.940000001</v>
      </c>
      <c r="J20" s="48" t="s">
        <v>25</v>
      </c>
      <c r="K20" s="47" t="s">
        <v>25</v>
      </c>
      <c r="L20" s="47" t="s">
        <v>25</v>
      </c>
      <c r="M20" s="47" t="s">
        <v>25</v>
      </c>
      <c r="N20" s="47" t="s">
        <v>25</v>
      </c>
      <c r="O20" s="47" t="s">
        <v>25</v>
      </c>
      <c r="P20" s="47">
        <v>23446046.949999999</v>
      </c>
      <c r="Q20" s="47">
        <f t="shared" si="2"/>
        <v>98.613280376719842</v>
      </c>
      <c r="R20" s="13" t="s">
        <v>25</v>
      </c>
      <c r="S20" s="5"/>
      <c r="T20" s="3"/>
    </row>
    <row r="21" spans="1:20" ht="18" x14ac:dyDescent="0.35">
      <c r="A21" s="45" t="s">
        <v>79</v>
      </c>
      <c r="B21" s="46" t="s">
        <v>36</v>
      </c>
      <c r="C21" s="37" t="s">
        <v>25</v>
      </c>
      <c r="D21" s="37" t="s">
        <v>25</v>
      </c>
      <c r="E21" s="37" t="s">
        <v>25</v>
      </c>
      <c r="F21" s="37" t="s">
        <v>25</v>
      </c>
      <c r="G21" s="37" t="s">
        <v>25</v>
      </c>
      <c r="H21" s="47">
        <v>5376</v>
      </c>
      <c r="I21" s="47">
        <v>5376</v>
      </c>
      <c r="J21" s="48" t="s">
        <v>25</v>
      </c>
      <c r="K21" s="47" t="s">
        <v>25</v>
      </c>
      <c r="L21" s="47" t="s">
        <v>25</v>
      </c>
      <c r="M21" s="47" t="s">
        <v>25</v>
      </c>
      <c r="N21" s="47" t="s">
        <v>25</v>
      </c>
      <c r="O21" s="47" t="s">
        <v>25</v>
      </c>
      <c r="P21" s="47">
        <v>5376</v>
      </c>
      <c r="Q21" s="47">
        <f t="shared" si="2"/>
        <v>100</v>
      </c>
      <c r="R21" s="13" t="s">
        <v>25</v>
      </c>
      <c r="S21" s="5"/>
      <c r="T21" s="3"/>
    </row>
    <row r="22" spans="1:20" ht="54" x14ac:dyDescent="0.35">
      <c r="A22" s="45" t="s">
        <v>80</v>
      </c>
      <c r="B22" s="46" t="s">
        <v>37</v>
      </c>
      <c r="C22" s="37" t="s">
        <v>25</v>
      </c>
      <c r="D22" s="37" t="s">
        <v>25</v>
      </c>
      <c r="E22" s="37" t="s">
        <v>25</v>
      </c>
      <c r="F22" s="37" t="s">
        <v>25</v>
      </c>
      <c r="G22" s="37" t="s">
        <v>25</v>
      </c>
      <c r="H22" s="47">
        <v>8711519.0899999999</v>
      </c>
      <c r="I22" s="47">
        <v>9083908.0199999996</v>
      </c>
      <c r="J22" s="48" t="s">
        <v>25</v>
      </c>
      <c r="K22" s="47" t="s">
        <v>25</v>
      </c>
      <c r="L22" s="47" t="s">
        <v>25</v>
      </c>
      <c r="M22" s="47" t="s">
        <v>25</v>
      </c>
      <c r="N22" s="47" t="s">
        <v>25</v>
      </c>
      <c r="O22" s="47" t="s">
        <v>25</v>
      </c>
      <c r="P22" s="47">
        <v>8876617.7899999991</v>
      </c>
      <c r="Q22" s="47">
        <f t="shared" si="2"/>
        <v>97.718050099763104</v>
      </c>
      <c r="R22" s="13" t="s">
        <v>25</v>
      </c>
      <c r="S22" s="5"/>
      <c r="T22" s="3"/>
    </row>
    <row r="23" spans="1:20" ht="18" x14ac:dyDescent="0.35">
      <c r="A23" s="45" t="s">
        <v>81</v>
      </c>
      <c r="B23" s="46" t="s">
        <v>38</v>
      </c>
      <c r="C23" s="37" t="s">
        <v>25</v>
      </c>
      <c r="D23" s="37" t="s">
        <v>25</v>
      </c>
      <c r="E23" s="37" t="s">
        <v>25</v>
      </c>
      <c r="F23" s="37" t="s">
        <v>25</v>
      </c>
      <c r="G23" s="37" t="s">
        <v>25</v>
      </c>
      <c r="H23" s="47">
        <v>500000</v>
      </c>
      <c r="I23" s="47">
        <v>20475</v>
      </c>
      <c r="J23" s="48" t="s">
        <v>25</v>
      </c>
      <c r="K23" s="47" t="s">
        <v>25</v>
      </c>
      <c r="L23" s="47" t="s">
        <v>25</v>
      </c>
      <c r="M23" s="47" t="s">
        <v>25</v>
      </c>
      <c r="N23" s="47" t="s">
        <v>25</v>
      </c>
      <c r="O23" s="47" t="s">
        <v>25</v>
      </c>
      <c r="P23" s="47">
        <v>0</v>
      </c>
      <c r="Q23" s="47">
        <f t="shared" si="2"/>
        <v>0</v>
      </c>
      <c r="R23" s="13" t="s">
        <v>25</v>
      </c>
      <c r="S23" s="5"/>
      <c r="T23" s="3"/>
    </row>
    <row r="24" spans="1:20" ht="18" x14ac:dyDescent="0.35">
      <c r="A24" s="45" t="s">
        <v>82</v>
      </c>
      <c r="B24" s="46" t="s">
        <v>39</v>
      </c>
      <c r="C24" s="37" t="s">
        <v>25</v>
      </c>
      <c r="D24" s="37" t="s">
        <v>25</v>
      </c>
      <c r="E24" s="37" t="s">
        <v>25</v>
      </c>
      <c r="F24" s="37" t="s">
        <v>25</v>
      </c>
      <c r="G24" s="37" t="s">
        <v>25</v>
      </c>
      <c r="H24" s="47">
        <v>16982120.510000002</v>
      </c>
      <c r="I24" s="47">
        <v>19800538.32</v>
      </c>
      <c r="J24" s="48" t="s">
        <v>25</v>
      </c>
      <c r="K24" s="47" t="s">
        <v>25</v>
      </c>
      <c r="L24" s="47" t="s">
        <v>25</v>
      </c>
      <c r="M24" s="47" t="s">
        <v>25</v>
      </c>
      <c r="N24" s="47" t="s">
        <v>25</v>
      </c>
      <c r="O24" s="47" t="s">
        <v>25</v>
      </c>
      <c r="P24" s="47">
        <v>18542770.469999999</v>
      </c>
      <c r="Q24" s="47">
        <f t="shared" si="2"/>
        <v>93.647809823788663</v>
      </c>
      <c r="R24" s="13" t="s">
        <v>25</v>
      </c>
      <c r="S24" s="5"/>
      <c r="T24" s="3"/>
    </row>
    <row r="25" spans="1:20" ht="34.799999999999997" x14ac:dyDescent="0.35">
      <c r="A25" s="43" t="s">
        <v>111</v>
      </c>
      <c r="B25" s="44" t="s">
        <v>40</v>
      </c>
      <c r="C25" s="37" t="s">
        <v>25</v>
      </c>
      <c r="D25" s="37" t="s">
        <v>25</v>
      </c>
      <c r="E25" s="37" t="s">
        <v>25</v>
      </c>
      <c r="F25" s="37" t="s">
        <v>25</v>
      </c>
      <c r="G25" s="37" t="s">
        <v>25</v>
      </c>
      <c r="H25" s="38">
        <f>H26</f>
        <v>417852.24</v>
      </c>
      <c r="I25" s="38">
        <f>I26</f>
        <v>217505.75</v>
      </c>
      <c r="J25" s="38" t="str">
        <f t="shared" ref="J25:P25" si="3">J26</f>
        <v>-</v>
      </c>
      <c r="K25" s="38" t="str">
        <f t="shared" si="3"/>
        <v>-</v>
      </c>
      <c r="L25" s="38" t="str">
        <f t="shared" si="3"/>
        <v>-</v>
      </c>
      <c r="M25" s="38" t="str">
        <f t="shared" si="3"/>
        <v>-</v>
      </c>
      <c r="N25" s="38" t="str">
        <f t="shared" si="3"/>
        <v>-</v>
      </c>
      <c r="O25" s="38" t="str">
        <f t="shared" si="3"/>
        <v>-</v>
      </c>
      <c r="P25" s="38">
        <f t="shared" si="3"/>
        <v>200355.75</v>
      </c>
      <c r="Q25" s="38">
        <f t="shared" si="2"/>
        <v>92.115150978767218</v>
      </c>
      <c r="R25" s="13" t="s">
        <v>25</v>
      </c>
      <c r="S25" s="5"/>
      <c r="T25" s="3"/>
    </row>
    <row r="26" spans="1:20" ht="54" x14ac:dyDescent="0.35">
      <c r="A26" s="45" t="s">
        <v>83</v>
      </c>
      <c r="B26" s="46" t="s">
        <v>41</v>
      </c>
      <c r="C26" s="37" t="s">
        <v>25</v>
      </c>
      <c r="D26" s="37" t="s">
        <v>25</v>
      </c>
      <c r="E26" s="37" t="s">
        <v>25</v>
      </c>
      <c r="F26" s="37" t="s">
        <v>25</v>
      </c>
      <c r="G26" s="37" t="s">
        <v>25</v>
      </c>
      <c r="H26" s="47">
        <v>417852.24</v>
      </c>
      <c r="I26" s="47">
        <v>217505.75</v>
      </c>
      <c r="J26" s="48" t="s">
        <v>25</v>
      </c>
      <c r="K26" s="47" t="s">
        <v>25</v>
      </c>
      <c r="L26" s="47" t="s">
        <v>25</v>
      </c>
      <c r="M26" s="47" t="s">
        <v>25</v>
      </c>
      <c r="N26" s="47" t="s">
        <v>25</v>
      </c>
      <c r="O26" s="47" t="s">
        <v>25</v>
      </c>
      <c r="P26" s="47">
        <v>200355.75</v>
      </c>
      <c r="Q26" s="47">
        <f t="shared" si="2"/>
        <v>92.115150978767218</v>
      </c>
      <c r="R26" s="13" t="s">
        <v>25</v>
      </c>
      <c r="S26" s="5"/>
      <c r="T26" s="3"/>
    </row>
    <row r="27" spans="1:20" ht="18" x14ac:dyDescent="0.35">
      <c r="A27" s="43" t="s">
        <v>84</v>
      </c>
      <c r="B27" s="44" t="s">
        <v>42</v>
      </c>
      <c r="C27" s="37" t="s">
        <v>25</v>
      </c>
      <c r="D27" s="37" t="s">
        <v>25</v>
      </c>
      <c r="E27" s="37" t="s">
        <v>25</v>
      </c>
      <c r="F27" s="37" t="s">
        <v>25</v>
      </c>
      <c r="G27" s="37" t="s">
        <v>25</v>
      </c>
      <c r="H27" s="38">
        <f>SUM(H28:H32)</f>
        <v>7912389.2199999997</v>
      </c>
      <c r="I27" s="38">
        <f>SUM(I28:I32)</f>
        <v>9617806.9600000009</v>
      </c>
      <c r="J27" s="38">
        <f t="shared" ref="J27:P27" si="4">SUM(J28:J32)</f>
        <v>0</v>
      </c>
      <c r="K27" s="38">
        <f t="shared" si="4"/>
        <v>0</v>
      </c>
      <c r="L27" s="38">
        <f t="shared" si="4"/>
        <v>0</v>
      </c>
      <c r="M27" s="38">
        <f t="shared" si="4"/>
        <v>0</v>
      </c>
      <c r="N27" s="38">
        <f t="shared" si="4"/>
        <v>0</v>
      </c>
      <c r="O27" s="38">
        <f t="shared" si="4"/>
        <v>0</v>
      </c>
      <c r="P27" s="38">
        <f t="shared" si="4"/>
        <v>8769163.0999999996</v>
      </c>
      <c r="Q27" s="38">
        <f t="shared" si="2"/>
        <v>91.176326749648112</v>
      </c>
      <c r="R27" s="13" t="s">
        <v>25</v>
      </c>
      <c r="S27" s="5"/>
      <c r="T27" s="3"/>
    </row>
    <row r="28" spans="1:20" ht="18" x14ac:dyDescent="0.35">
      <c r="A28" s="45" t="s">
        <v>85</v>
      </c>
      <c r="B28" s="46" t="s">
        <v>43</v>
      </c>
      <c r="C28" s="37" t="s">
        <v>25</v>
      </c>
      <c r="D28" s="37" t="s">
        <v>25</v>
      </c>
      <c r="E28" s="37" t="s">
        <v>25</v>
      </c>
      <c r="F28" s="37" t="s">
        <v>25</v>
      </c>
      <c r="G28" s="37" t="s">
        <v>25</v>
      </c>
      <c r="H28" s="47">
        <v>152389.22</v>
      </c>
      <c r="I28" s="47">
        <v>107389.22</v>
      </c>
      <c r="J28" s="48" t="s">
        <v>25</v>
      </c>
      <c r="K28" s="47" t="s">
        <v>25</v>
      </c>
      <c r="L28" s="47" t="s">
        <v>25</v>
      </c>
      <c r="M28" s="47" t="s">
        <v>25</v>
      </c>
      <c r="N28" s="47" t="s">
        <v>25</v>
      </c>
      <c r="O28" s="47" t="s">
        <v>25</v>
      </c>
      <c r="P28" s="47">
        <v>100926.05</v>
      </c>
      <c r="Q28" s="47">
        <f t="shared" si="2"/>
        <v>93.981546751154355</v>
      </c>
      <c r="R28" s="13" t="s">
        <v>25</v>
      </c>
      <c r="S28" s="5"/>
      <c r="T28" s="3"/>
    </row>
    <row r="29" spans="1:20" ht="18" x14ac:dyDescent="0.35">
      <c r="A29" s="45" t="s">
        <v>86</v>
      </c>
      <c r="B29" s="46" t="s">
        <v>44</v>
      </c>
      <c r="C29" s="37" t="s">
        <v>25</v>
      </c>
      <c r="D29" s="37" t="s">
        <v>25</v>
      </c>
      <c r="E29" s="37" t="s">
        <v>25</v>
      </c>
      <c r="F29" s="37" t="s">
        <v>25</v>
      </c>
      <c r="G29" s="37" t="s">
        <v>25</v>
      </c>
      <c r="H29" s="47">
        <v>700000</v>
      </c>
      <c r="I29" s="47">
        <v>700000</v>
      </c>
      <c r="J29" s="48" t="s">
        <v>25</v>
      </c>
      <c r="K29" s="47" t="s">
        <v>25</v>
      </c>
      <c r="L29" s="47" t="s">
        <v>25</v>
      </c>
      <c r="M29" s="47" t="s">
        <v>25</v>
      </c>
      <c r="N29" s="47" t="s">
        <v>25</v>
      </c>
      <c r="O29" s="47" t="s">
        <v>25</v>
      </c>
      <c r="P29" s="47">
        <v>199765.82</v>
      </c>
      <c r="Q29" s="47">
        <f t="shared" si="2"/>
        <v>28.537974285714284</v>
      </c>
      <c r="R29" s="13" t="s">
        <v>25</v>
      </c>
      <c r="S29" s="5"/>
      <c r="T29" s="3"/>
    </row>
    <row r="30" spans="1:20" ht="18" x14ac:dyDescent="0.35">
      <c r="A30" s="45" t="s">
        <v>87</v>
      </c>
      <c r="B30" s="46" t="s">
        <v>45</v>
      </c>
      <c r="C30" s="37" t="s">
        <v>25</v>
      </c>
      <c r="D30" s="37" t="s">
        <v>25</v>
      </c>
      <c r="E30" s="37" t="s">
        <v>25</v>
      </c>
      <c r="F30" s="37" t="s">
        <v>25</v>
      </c>
      <c r="G30" s="37" t="s">
        <v>25</v>
      </c>
      <c r="H30" s="47">
        <v>1900000</v>
      </c>
      <c r="I30" s="47">
        <v>2092044.1</v>
      </c>
      <c r="J30" s="48" t="s">
        <v>25</v>
      </c>
      <c r="K30" s="47" t="s">
        <v>25</v>
      </c>
      <c r="L30" s="47" t="s">
        <v>25</v>
      </c>
      <c r="M30" s="47" t="s">
        <v>25</v>
      </c>
      <c r="N30" s="47" t="s">
        <v>25</v>
      </c>
      <c r="O30" s="47" t="s">
        <v>25</v>
      </c>
      <c r="P30" s="47">
        <v>2090691.2</v>
      </c>
      <c r="Q30" s="47">
        <f t="shared" si="2"/>
        <v>99.935331191154148</v>
      </c>
      <c r="R30" s="13" t="s">
        <v>25</v>
      </c>
      <c r="S30" s="5"/>
      <c r="T30" s="3"/>
    </row>
    <row r="31" spans="1:20" ht="18" x14ac:dyDescent="0.35">
      <c r="A31" s="45" t="s">
        <v>88</v>
      </c>
      <c r="B31" s="46" t="s">
        <v>46</v>
      </c>
      <c r="C31" s="37" t="s">
        <v>25</v>
      </c>
      <c r="D31" s="37" t="s">
        <v>25</v>
      </c>
      <c r="E31" s="37" t="s">
        <v>25</v>
      </c>
      <c r="F31" s="37" t="s">
        <v>25</v>
      </c>
      <c r="G31" s="37" t="s">
        <v>25</v>
      </c>
      <c r="H31" s="47">
        <v>4360000</v>
      </c>
      <c r="I31" s="47">
        <v>5708373.6399999997</v>
      </c>
      <c r="J31" s="48" t="s">
        <v>25</v>
      </c>
      <c r="K31" s="47" t="s">
        <v>25</v>
      </c>
      <c r="L31" s="47" t="s">
        <v>25</v>
      </c>
      <c r="M31" s="47" t="s">
        <v>25</v>
      </c>
      <c r="N31" s="47" t="s">
        <v>25</v>
      </c>
      <c r="O31" s="47" t="s">
        <v>25</v>
      </c>
      <c r="P31" s="47">
        <v>5382830.0300000003</v>
      </c>
      <c r="Q31" s="47">
        <f t="shared" si="2"/>
        <v>94.297086516572179</v>
      </c>
      <c r="R31" s="13" t="s">
        <v>25</v>
      </c>
      <c r="S31" s="5"/>
      <c r="T31" s="3"/>
    </row>
    <row r="32" spans="1:20" ht="18" x14ac:dyDescent="0.35">
      <c r="A32" s="45" t="s">
        <v>89</v>
      </c>
      <c r="B32" s="46" t="s">
        <v>47</v>
      </c>
      <c r="C32" s="37" t="s">
        <v>25</v>
      </c>
      <c r="D32" s="37" t="s">
        <v>25</v>
      </c>
      <c r="E32" s="37" t="s">
        <v>25</v>
      </c>
      <c r="F32" s="37" t="s">
        <v>25</v>
      </c>
      <c r="G32" s="37" t="s">
        <v>25</v>
      </c>
      <c r="H32" s="47">
        <v>800000</v>
      </c>
      <c r="I32" s="47">
        <v>1010000</v>
      </c>
      <c r="J32" s="48" t="s">
        <v>25</v>
      </c>
      <c r="K32" s="47" t="s">
        <v>25</v>
      </c>
      <c r="L32" s="47" t="s">
        <v>25</v>
      </c>
      <c r="M32" s="47" t="s">
        <v>25</v>
      </c>
      <c r="N32" s="47" t="s">
        <v>25</v>
      </c>
      <c r="O32" s="47" t="s">
        <v>25</v>
      </c>
      <c r="P32" s="47">
        <v>994950</v>
      </c>
      <c r="Q32" s="47">
        <f t="shared" si="2"/>
        <v>98.509900990099013</v>
      </c>
      <c r="R32" s="13" t="s">
        <v>25</v>
      </c>
      <c r="S32" s="5"/>
      <c r="T32" s="3"/>
    </row>
    <row r="33" spans="1:20" ht="18" x14ac:dyDescent="0.35">
      <c r="A33" s="43" t="s">
        <v>90</v>
      </c>
      <c r="B33" s="44" t="s">
        <v>48</v>
      </c>
      <c r="C33" s="37" t="s">
        <v>25</v>
      </c>
      <c r="D33" s="37" t="s">
        <v>25</v>
      </c>
      <c r="E33" s="37" t="s">
        <v>25</v>
      </c>
      <c r="F33" s="37" t="s">
        <v>25</v>
      </c>
      <c r="G33" s="37" t="s">
        <v>25</v>
      </c>
      <c r="H33" s="38">
        <f>SUM(H34:H36)</f>
        <v>5291243.9000000004</v>
      </c>
      <c r="I33" s="38">
        <f>SUM(I34:I36)</f>
        <v>10899443.17</v>
      </c>
      <c r="J33" s="38">
        <f t="shared" ref="J33:P33" si="5">SUM(J34:J36)</f>
        <v>0</v>
      </c>
      <c r="K33" s="38">
        <f t="shared" si="5"/>
        <v>0</v>
      </c>
      <c r="L33" s="38">
        <f t="shared" si="5"/>
        <v>0</v>
      </c>
      <c r="M33" s="38">
        <f t="shared" si="5"/>
        <v>0</v>
      </c>
      <c r="N33" s="38">
        <f t="shared" si="5"/>
        <v>0</v>
      </c>
      <c r="O33" s="38">
        <f t="shared" si="5"/>
        <v>0</v>
      </c>
      <c r="P33" s="38">
        <f t="shared" si="5"/>
        <v>9870629.0800000019</v>
      </c>
      <c r="Q33" s="38">
        <f t="shared" si="2"/>
        <v>90.560856422172648</v>
      </c>
      <c r="R33" s="13" t="s">
        <v>25</v>
      </c>
      <c r="S33" s="5"/>
      <c r="T33" s="3"/>
    </row>
    <row r="34" spans="1:20" ht="18" x14ac:dyDescent="0.35">
      <c r="A34" s="45" t="s">
        <v>91</v>
      </c>
      <c r="B34" s="46" t="s">
        <v>49</v>
      </c>
      <c r="C34" s="37" t="s">
        <v>25</v>
      </c>
      <c r="D34" s="37" t="s">
        <v>25</v>
      </c>
      <c r="E34" s="37" t="s">
        <v>25</v>
      </c>
      <c r="F34" s="37" t="s">
        <v>25</v>
      </c>
      <c r="G34" s="37" t="s">
        <v>25</v>
      </c>
      <c r="H34" s="47">
        <v>1305324.6000000001</v>
      </c>
      <c r="I34" s="47">
        <v>1131555.42</v>
      </c>
      <c r="J34" s="48" t="s">
        <v>25</v>
      </c>
      <c r="K34" s="47" t="s">
        <v>25</v>
      </c>
      <c r="L34" s="47" t="s">
        <v>25</v>
      </c>
      <c r="M34" s="47" t="s">
        <v>25</v>
      </c>
      <c r="N34" s="47" t="s">
        <v>25</v>
      </c>
      <c r="O34" s="47" t="s">
        <v>25</v>
      </c>
      <c r="P34" s="47">
        <v>650557.55000000005</v>
      </c>
      <c r="Q34" s="47">
        <f t="shared" si="2"/>
        <v>57.492327684666137</v>
      </c>
      <c r="R34" s="13" t="s">
        <v>25</v>
      </c>
      <c r="S34" s="5"/>
      <c r="T34" s="3"/>
    </row>
    <row r="35" spans="1:20" ht="18" x14ac:dyDescent="0.35">
      <c r="A35" s="45" t="s">
        <v>92</v>
      </c>
      <c r="B35" s="46" t="s">
        <v>50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47">
        <v>2152830.08</v>
      </c>
      <c r="I35" s="47">
        <v>8261946.4299999997</v>
      </c>
      <c r="J35" s="48" t="s">
        <v>25</v>
      </c>
      <c r="K35" s="47" t="s">
        <v>25</v>
      </c>
      <c r="L35" s="47" t="s">
        <v>25</v>
      </c>
      <c r="M35" s="47" t="s">
        <v>25</v>
      </c>
      <c r="N35" s="47" t="s">
        <v>25</v>
      </c>
      <c r="O35" s="47" t="s">
        <v>25</v>
      </c>
      <c r="P35" s="47">
        <v>7943405.0700000003</v>
      </c>
      <c r="Q35" s="47">
        <f t="shared" si="2"/>
        <v>96.144475606337238</v>
      </c>
      <c r="R35" s="13" t="s">
        <v>25</v>
      </c>
      <c r="S35" s="5"/>
      <c r="T35" s="3"/>
    </row>
    <row r="36" spans="1:20" ht="18" x14ac:dyDescent="0.35">
      <c r="A36" s="45" t="s">
        <v>93</v>
      </c>
      <c r="B36" s="46" t="s">
        <v>51</v>
      </c>
      <c r="C36" s="37" t="s">
        <v>25</v>
      </c>
      <c r="D36" s="37" t="s">
        <v>25</v>
      </c>
      <c r="E36" s="37" t="s">
        <v>25</v>
      </c>
      <c r="F36" s="37" t="s">
        <v>25</v>
      </c>
      <c r="G36" s="37" t="s">
        <v>25</v>
      </c>
      <c r="H36" s="47">
        <v>1833089.22</v>
      </c>
      <c r="I36" s="47">
        <v>1505941.32</v>
      </c>
      <c r="J36" s="48" t="s">
        <v>25</v>
      </c>
      <c r="K36" s="47" t="s">
        <v>25</v>
      </c>
      <c r="L36" s="47" t="s">
        <v>25</v>
      </c>
      <c r="M36" s="47" t="s">
        <v>25</v>
      </c>
      <c r="N36" s="47" t="s">
        <v>25</v>
      </c>
      <c r="O36" s="47" t="s">
        <v>25</v>
      </c>
      <c r="P36" s="47">
        <v>1276666.46</v>
      </c>
      <c r="Q36" s="47">
        <f t="shared" si="2"/>
        <v>84.775312493583741</v>
      </c>
      <c r="R36" s="13" t="s">
        <v>25</v>
      </c>
      <c r="S36" s="5"/>
      <c r="T36" s="3"/>
    </row>
    <row r="37" spans="1:20" ht="18" x14ac:dyDescent="0.35">
      <c r="A37" s="43" t="s">
        <v>112</v>
      </c>
      <c r="B37" s="44" t="s">
        <v>52</v>
      </c>
      <c r="C37" s="37" t="s">
        <v>25</v>
      </c>
      <c r="D37" s="37" t="s">
        <v>25</v>
      </c>
      <c r="E37" s="37" t="s">
        <v>25</v>
      </c>
      <c r="F37" s="37" t="s">
        <v>25</v>
      </c>
      <c r="G37" s="37" t="s">
        <v>25</v>
      </c>
      <c r="H37" s="38">
        <f>SUM(H38:H43)</f>
        <v>209724858.04000002</v>
      </c>
      <c r="I37" s="38">
        <f>SUM(I38:I43)</f>
        <v>229200726.22000003</v>
      </c>
      <c r="J37" s="38">
        <f t="shared" ref="J37:P37" si="6">SUM(J38:J43)</f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0</v>
      </c>
      <c r="O37" s="38">
        <f t="shared" si="6"/>
        <v>0</v>
      </c>
      <c r="P37" s="38">
        <f t="shared" si="6"/>
        <v>227555759.39000002</v>
      </c>
      <c r="Q37" s="38">
        <f t="shared" si="2"/>
        <v>99.28230295901372</v>
      </c>
      <c r="R37" s="13" t="s">
        <v>25</v>
      </c>
      <c r="S37" s="5"/>
      <c r="T37" s="3"/>
    </row>
    <row r="38" spans="1:20" ht="18" x14ac:dyDescent="0.35">
      <c r="A38" s="45" t="s">
        <v>94</v>
      </c>
      <c r="B38" s="46" t="s">
        <v>53</v>
      </c>
      <c r="C38" s="37" t="s">
        <v>25</v>
      </c>
      <c r="D38" s="37" t="s">
        <v>25</v>
      </c>
      <c r="E38" s="37" t="s">
        <v>25</v>
      </c>
      <c r="F38" s="37" t="s">
        <v>25</v>
      </c>
      <c r="G38" s="37" t="s">
        <v>25</v>
      </c>
      <c r="H38" s="47">
        <v>71204309.840000004</v>
      </c>
      <c r="I38" s="47">
        <v>73321099.599999994</v>
      </c>
      <c r="J38" s="48" t="s">
        <v>25</v>
      </c>
      <c r="K38" s="47" t="s">
        <v>25</v>
      </c>
      <c r="L38" s="47" t="s">
        <v>25</v>
      </c>
      <c r="M38" s="47" t="s">
        <v>25</v>
      </c>
      <c r="N38" s="47" t="s">
        <v>25</v>
      </c>
      <c r="O38" s="47" t="s">
        <v>25</v>
      </c>
      <c r="P38" s="47">
        <v>73204010.900000006</v>
      </c>
      <c r="Q38" s="47">
        <f t="shared" si="2"/>
        <v>99.840306950333854</v>
      </c>
      <c r="R38" s="13" t="s">
        <v>25</v>
      </c>
      <c r="S38" s="5"/>
      <c r="T38" s="3"/>
    </row>
    <row r="39" spans="1:20" ht="18" x14ac:dyDescent="0.35">
      <c r="A39" s="45" t="s">
        <v>95</v>
      </c>
      <c r="B39" s="46" t="s">
        <v>54</v>
      </c>
      <c r="C39" s="37" t="s">
        <v>25</v>
      </c>
      <c r="D39" s="37" t="s">
        <v>25</v>
      </c>
      <c r="E39" s="37" t="s">
        <v>25</v>
      </c>
      <c r="F39" s="37" t="s">
        <v>25</v>
      </c>
      <c r="G39" s="37" t="s">
        <v>25</v>
      </c>
      <c r="H39" s="47">
        <v>108132690.88</v>
      </c>
      <c r="I39" s="47">
        <v>120859128.89</v>
      </c>
      <c r="J39" s="48" t="s">
        <v>25</v>
      </c>
      <c r="K39" s="47" t="s">
        <v>25</v>
      </c>
      <c r="L39" s="47" t="s">
        <v>25</v>
      </c>
      <c r="M39" s="47" t="s">
        <v>25</v>
      </c>
      <c r="N39" s="47" t="s">
        <v>25</v>
      </c>
      <c r="O39" s="47" t="s">
        <v>25</v>
      </c>
      <c r="P39" s="47">
        <v>119535049.56</v>
      </c>
      <c r="Q39" s="47">
        <f t="shared" si="2"/>
        <v>98.904444089444738</v>
      </c>
      <c r="R39" s="13" t="s">
        <v>25</v>
      </c>
      <c r="S39" s="5"/>
      <c r="T39" s="3"/>
    </row>
    <row r="40" spans="1:20" ht="18" x14ac:dyDescent="0.35">
      <c r="A40" s="45" t="s">
        <v>96</v>
      </c>
      <c r="B40" s="46" t="s">
        <v>55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47">
        <v>16070922.960000001</v>
      </c>
      <c r="I40" s="47">
        <v>19191699.109999999</v>
      </c>
      <c r="J40" s="48" t="s">
        <v>25</v>
      </c>
      <c r="K40" s="47" t="s">
        <v>25</v>
      </c>
      <c r="L40" s="47" t="s">
        <v>25</v>
      </c>
      <c r="M40" s="47" t="s">
        <v>25</v>
      </c>
      <c r="N40" s="47" t="s">
        <v>25</v>
      </c>
      <c r="O40" s="47" t="s">
        <v>25</v>
      </c>
      <c r="P40" s="47">
        <v>19185520.41</v>
      </c>
      <c r="Q40" s="47">
        <f t="shared" si="2"/>
        <v>99.967805351862879</v>
      </c>
      <c r="R40" s="13" t="s">
        <v>25</v>
      </c>
      <c r="S40" s="5"/>
      <c r="T40" s="3"/>
    </row>
    <row r="41" spans="1:20" ht="36" x14ac:dyDescent="0.35">
      <c r="A41" s="45" t="s">
        <v>97</v>
      </c>
      <c r="B41" s="46" t="s">
        <v>56</v>
      </c>
      <c r="C41" s="37" t="s">
        <v>25</v>
      </c>
      <c r="D41" s="37" t="s">
        <v>25</v>
      </c>
      <c r="E41" s="37" t="s">
        <v>25</v>
      </c>
      <c r="F41" s="37" t="s">
        <v>25</v>
      </c>
      <c r="G41" s="37" t="s">
        <v>25</v>
      </c>
      <c r="H41" s="47">
        <v>127700</v>
      </c>
      <c r="I41" s="47">
        <v>120634</v>
      </c>
      <c r="J41" s="48" t="s">
        <v>25</v>
      </c>
      <c r="K41" s="47" t="s">
        <v>25</v>
      </c>
      <c r="L41" s="47" t="s">
        <v>25</v>
      </c>
      <c r="M41" s="47" t="s">
        <v>25</v>
      </c>
      <c r="N41" s="47" t="s">
        <v>25</v>
      </c>
      <c r="O41" s="47" t="s">
        <v>25</v>
      </c>
      <c r="P41" s="47">
        <v>100220</v>
      </c>
      <c r="Q41" s="47">
        <f t="shared" si="2"/>
        <v>83.077739277483971</v>
      </c>
      <c r="R41" s="13" t="s">
        <v>25</v>
      </c>
      <c r="S41" s="5"/>
      <c r="T41" s="3"/>
    </row>
    <row r="42" spans="1:20" ht="18" x14ac:dyDescent="0.35">
      <c r="A42" s="45" t="s">
        <v>98</v>
      </c>
      <c r="B42" s="46" t="s">
        <v>57</v>
      </c>
      <c r="C42" s="37" t="s">
        <v>25</v>
      </c>
      <c r="D42" s="37" t="s">
        <v>25</v>
      </c>
      <c r="E42" s="37" t="s">
        <v>25</v>
      </c>
      <c r="F42" s="37" t="s">
        <v>25</v>
      </c>
      <c r="G42" s="37" t="s">
        <v>25</v>
      </c>
      <c r="H42" s="47">
        <v>3747396.59</v>
      </c>
      <c r="I42" s="47">
        <v>4168297.11</v>
      </c>
      <c r="J42" s="48" t="s">
        <v>25</v>
      </c>
      <c r="K42" s="47" t="s">
        <v>25</v>
      </c>
      <c r="L42" s="47" t="s">
        <v>25</v>
      </c>
      <c r="M42" s="47" t="s">
        <v>25</v>
      </c>
      <c r="N42" s="47" t="s">
        <v>25</v>
      </c>
      <c r="O42" s="47" t="s">
        <v>25</v>
      </c>
      <c r="P42" s="47">
        <v>4122664.84</v>
      </c>
      <c r="Q42" s="47">
        <f t="shared" si="2"/>
        <v>98.90525390115485</v>
      </c>
      <c r="R42" s="13" t="s">
        <v>25</v>
      </c>
      <c r="S42" s="5"/>
      <c r="T42" s="3"/>
    </row>
    <row r="43" spans="1:20" ht="18" x14ac:dyDescent="0.35">
      <c r="A43" s="45" t="s">
        <v>99</v>
      </c>
      <c r="B43" s="46" t="s">
        <v>58</v>
      </c>
      <c r="C43" s="37" t="s">
        <v>25</v>
      </c>
      <c r="D43" s="37" t="s">
        <v>25</v>
      </c>
      <c r="E43" s="37" t="s">
        <v>25</v>
      </c>
      <c r="F43" s="37" t="s">
        <v>25</v>
      </c>
      <c r="G43" s="37" t="s">
        <v>25</v>
      </c>
      <c r="H43" s="47">
        <v>10441837.77</v>
      </c>
      <c r="I43" s="47">
        <v>11539867.51</v>
      </c>
      <c r="J43" s="48" t="s">
        <v>25</v>
      </c>
      <c r="K43" s="47" t="s">
        <v>25</v>
      </c>
      <c r="L43" s="47" t="s">
        <v>25</v>
      </c>
      <c r="M43" s="47" t="s">
        <v>25</v>
      </c>
      <c r="N43" s="47" t="s">
        <v>25</v>
      </c>
      <c r="O43" s="47" t="s">
        <v>25</v>
      </c>
      <c r="P43" s="47">
        <v>11408293.68</v>
      </c>
      <c r="Q43" s="47">
        <f t="shared" si="2"/>
        <v>98.859832403743084</v>
      </c>
      <c r="R43" s="13" t="s">
        <v>25</v>
      </c>
      <c r="S43" s="5"/>
      <c r="T43" s="3"/>
    </row>
    <row r="44" spans="1:20" ht="18" x14ac:dyDescent="0.35">
      <c r="A44" s="43" t="s">
        <v>100</v>
      </c>
      <c r="B44" s="44" t="s">
        <v>59</v>
      </c>
      <c r="C44" s="37" t="s">
        <v>25</v>
      </c>
      <c r="D44" s="37" t="s">
        <v>25</v>
      </c>
      <c r="E44" s="37" t="s">
        <v>25</v>
      </c>
      <c r="F44" s="37" t="s">
        <v>25</v>
      </c>
      <c r="G44" s="37" t="s">
        <v>25</v>
      </c>
      <c r="H44" s="38">
        <f>H45</f>
        <v>20798109.949999999</v>
      </c>
      <c r="I44" s="38">
        <f>I45</f>
        <v>21314937.66</v>
      </c>
      <c r="J44" s="38" t="str">
        <f t="shared" ref="J44:P44" si="7">J45</f>
        <v>-</v>
      </c>
      <c r="K44" s="38" t="str">
        <f t="shared" si="7"/>
        <v>-</v>
      </c>
      <c r="L44" s="38" t="str">
        <f t="shared" si="7"/>
        <v>-</v>
      </c>
      <c r="M44" s="38" t="str">
        <f t="shared" si="7"/>
        <v>-</v>
      </c>
      <c r="N44" s="38" t="str">
        <f t="shared" si="7"/>
        <v>-</v>
      </c>
      <c r="O44" s="38" t="str">
        <f t="shared" si="7"/>
        <v>-</v>
      </c>
      <c r="P44" s="38">
        <f t="shared" si="7"/>
        <v>21259643.91</v>
      </c>
      <c r="Q44" s="38">
        <f t="shared" si="2"/>
        <v>99.740586855650221</v>
      </c>
      <c r="R44" s="13" t="s">
        <v>25</v>
      </c>
      <c r="S44" s="5"/>
      <c r="T44" s="3"/>
    </row>
    <row r="45" spans="1:20" ht="18" x14ac:dyDescent="0.35">
      <c r="A45" s="45" t="s">
        <v>101</v>
      </c>
      <c r="B45" s="46" t="s">
        <v>60</v>
      </c>
      <c r="C45" s="37" t="s">
        <v>25</v>
      </c>
      <c r="D45" s="37" t="s">
        <v>25</v>
      </c>
      <c r="E45" s="37" t="s">
        <v>25</v>
      </c>
      <c r="F45" s="37" t="s">
        <v>25</v>
      </c>
      <c r="G45" s="37" t="s">
        <v>25</v>
      </c>
      <c r="H45" s="47">
        <v>20798109.949999999</v>
      </c>
      <c r="I45" s="47">
        <v>21314937.66</v>
      </c>
      <c r="J45" s="48" t="s">
        <v>25</v>
      </c>
      <c r="K45" s="47" t="s">
        <v>25</v>
      </c>
      <c r="L45" s="47" t="s">
        <v>25</v>
      </c>
      <c r="M45" s="47" t="s">
        <v>25</v>
      </c>
      <c r="N45" s="47" t="s">
        <v>25</v>
      </c>
      <c r="O45" s="47" t="s">
        <v>25</v>
      </c>
      <c r="P45" s="47">
        <v>21259643.91</v>
      </c>
      <c r="Q45" s="47">
        <f t="shared" si="2"/>
        <v>99.740586855650221</v>
      </c>
      <c r="R45" s="13" t="s">
        <v>25</v>
      </c>
      <c r="S45" s="5"/>
      <c r="T45" s="3"/>
    </row>
    <row r="46" spans="1:20" ht="18" x14ac:dyDescent="0.35">
      <c r="A46" s="43" t="s">
        <v>102</v>
      </c>
      <c r="B46" s="44" t="s">
        <v>61</v>
      </c>
      <c r="C46" s="37" t="s">
        <v>25</v>
      </c>
      <c r="D46" s="37" t="s">
        <v>25</v>
      </c>
      <c r="E46" s="37" t="s">
        <v>25</v>
      </c>
      <c r="F46" s="37" t="s">
        <v>25</v>
      </c>
      <c r="G46" s="37" t="s">
        <v>25</v>
      </c>
      <c r="H46" s="38">
        <f>SUM(H47:H49)</f>
        <v>5094931.82</v>
      </c>
      <c r="I46" s="38">
        <f>SUM(I47:I49)</f>
        <v>4338126.07</v>
      </c>
      <c r="J46" s="38">
        <f t="shared" ref="J46:P46" si="8">SUM(J47:J49)</f>
        <v>0</v>
      </c>
      <c r="K46" s="38">
        <f t="shared" si="8"/>
        <v>0</v>
      </c>
      <c r="L46" s="38">
        <f t="shared" si="8"/>
        <v>0</v>
      </c>
      <c r="M46" s="38">
        <f t="shared" si="8"/>
        <v>0</v>
      </c>
      <c r="N46" s="38">
        <f t="shared" si="8"/>
        <v>0</v>
      </c>
      <c r="O46" s="38">
        <f t="shared" si="8"/>
        <v>0</v>
      </c>
      <c r="P46" s="38">
        <f t="shared" si="8"/>
        <v>4276340.76</v>
      </c>
      <c r="Q46" s="38">
        <f t="shared" si="2"/>
        <v>98.575760385866317</v>
      </c>
      <c r="R46" s="13" t="s">
        <v>25</v>
      </c>
      <c r="S46" s="5"/>
      <c r="T46" s="3"/>
    </row>
    <row r="47" spans="1:20" ht="18" x14ac:dyDescent="0.35">
      <c r="A47" s="45" t="s">
        <v>103</v>
      </c>
      <c r="B47" s="46" t="s">
        <v>62</v>
      </c>
      <c r="C47" s="37" t="s">
        <v>25</v>
      </c>
      <c r="D47" s="37" t="s">
        <v>25</v>
      </c>
      <c r="E47" s="37" t="s">
        <v>25</v>
      </c>
      <c r="F47" s="37" t="s">
        <v>25</v>
      </c>
      <c r="G47" s="37" t="s">
        <v>25</v>
      </c>
      <c r="H47" s="47">
        <v>1533498.25</v>
      </c>
      <c r="I47" s="47">
        <v>1533498.25</v>
      </c>
      <c r="J47" s="48" t="s">
        <v>25</v>
      </c>
      <c r="K47" s="47" t="s">
        <v>25</v>
      </c>
      <c r="L47" s="47" t="s">
        <v>25</v>
      </c>
      <c r="M47" s="47" t="s">
        <v>25</v>
      </c>
      <c r="N47" s="47" t="s">
        <v>25</v>
      </c>
      <c r="O47" s="47" t="s">
        <v>25</v>
      </c>
      <c r="P47" s="47">
        <v>1471712.94</v>
      </c>
      <c r="Q47" s="47">
        <f t="shared" si="2"/>
        <v>95.970956602004591</v>
      </c>
      <c r="R47" s="13" t="s">
        <v>25</v>
      </c>
      <c r="S47" s="5"/>
      <c r="T47" s="3"/>
    </row>
    <row r="48" spans="1:20" ht="18" x14ac:dyDescent="0.35">
      <c r="A48" s="45" t="s">
        <v>104</v>
      </c>
      <c r="B48" s="46" t="s">
        <v>63</v>
      </c>
      <c r="C48" s="37" t="s">
        <v>25</v>
      </c>
      <c r="D48" s="37" t="s">
        <v>25</v>
      </c>
      <c r="E48" s="37" t="s">
        <v>25</v>
      </c>
      <c r="F48" s="37" t="s">
        <v>25</v>
      </c>
      <c r="G48" s="37" t="s">
        <v>25</v>
      </c>
      <c r="H48" s="47">
        <v>538396.93999999994</v>
      </c>
      <c r="I48" s="47">
        <v>30000</v>
      </c>
      <c r="J48" s="48" t="s">
        <v>25</v>
      </c>
      <c r="K48" s="47" t="s">
        <v>25</v>
      </c>
      <c r="L48" s="47" t="s">
        <v>25</v>
      </c>
      <c r="M48" s="47" t="s">
        <v>25</v>
      </c>
      <c r="N48" s="47" t="s">
        <v>25</v>
      </c>
      <c r="O48" s="47" t="s">
        <v>25</v>
      </c>
      <c r="P48" s="47">
        <v>30000</v>
      </c>
      <c r="Q48" s="47">
        <f t="shared" si="2"/>
        <v>100</v>
      </c>
      <c r="R48" s="13" t="s">
        <v>25</v>
      </c>
      <c r="S48" s="5"/>
      <c r="T48" s="3"/>
    </row>
    <row r="49" spans="1:20" ht="18" x14ac:dyDescent="0.35">
      <c r="A49" s="45" t="s">
        <v>105</v>
      </c>
      <c r="B49" s="46" t="s">
        <v>64</v>
      </c>
      <c r="C49" s="37" t="s">
        <v>25</v>
      </c>
      <c r="D49" s="37" t="s">
        <v>25</v>
      </c>
      <c r="E49" s="37" t="s">
        <v>25</v>
      </c>
      <c r="F49" s="37" t="s">
        <v>25</v>
      </c>
      <c r="G49" s="37" t="s">
        <v>25</v>
      </c>
      <c r="H49" s="47">
        <v>3023036.63</v>
      </c>
      <c r="I49" s="47">
        <v>2774627.82</v>
      </c>
      <c r="J49" s="48" t="s">
        <v>25</v>
      </c>
      <c r="K49" s="47" t="s">
        <v>25</v>
      </c>
      <c r="L49" s="47" t="s">
        <v>25</v>
      </c>
      <c r="M49" s="47" t="s">
        <v>25</v>
      </c>
      <c r="N49" s="47" t="s">
        <v>25</v>
      </c>
      <c r="O49" s="47" t="s">
        <v>25</v>
      </c>
      <c r="P49" s="47">
        <v>2774627.82</v>
      </c>
      <c r="Q49" s="47">
        <f t="shared" si="2"/>
        <v>100</v>
      </c>
      <c r="R49" s="13" t="s">
        <v>25</v>
      </c>
      <c r="S49" s="5"/>
      <c r="T49" s="3"/>
    </row>
    <row r="50" spans="1:20" ht="18" x14ac:dyDescent="0.35">
      <c r="A50" s="43" t="s">
        <v>106</v>
      </c>
      <c r="B50" s="44" t="s">
        <v>65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8">
        <f>H51</f>
        <v>387000</v>
      </c>
      <c r="I50" s="38">
        <f>I51</f>
        <v>387000</v>
      </c>
      <c r="J50" s="38" t="str">
        <f t="shared" ref="J50:P50" si="9">J51</f>
        <v>-</v>
      </c>
      <c r="K50" s="38" t="str">
        <f t="shared" si="9"/>
        <v>-</v>
      </c>
      <c r="L50" s="38" t="str">
        <f t="shared" si="9"/>
        <v>-</v>
      </c>
      <c r="M50" s="38" t="str">
        <f t="shared" si="9"/>
        <v>-</v>
      </c>
      <c r="N50" s="38" t="str">
        <f t="shared" si="9"/>
        <v>-</v>
      </c>
      <c r="O50" s="38" t="str">
        <f t="shared" si="9"/>
        <v>-</v>
      </c>
      <c r="P50" s="38">
        <f t="shared" si="9"/>
        <v>386000</v>
      </c>
      <c r="Q50" s="38">
        <f t="shared" si="2"/>
        <v>99.741602067183464</v>
      </c>
      <c r="R50" s="13" t="s">
        <v>25</v>
      </c>
      <c r="S50" s="5"/>
      <c r="T50" s="3"/>
    </row>
    <row r="51" spans="1:20" ht="18.600000000000001" thickBot="1" x14ac:dyDescent="0.4">
      <c r="A51" s="45" t="s">
        <v>107</v>
      </c>
      <c r="B51" s="46" t="s">
        <v>66</v>
      </c>
      <c r="C51" s="37" t="s">
        <v>25</v>
      </c>
      <c r="D51" s="37" t="s">
        <v>25</v>
      </c>
      <c r="E51" s="37" t="s">
        <v>25</v>
      </c>
      <c r="F51" s="37" t="s">
        <v>25</v>
      </c>
      <c r="G51" s="37" t="s">
        <v>25</v>
      </c>
      <c r="H51" s="47">
        <v>387000</v>
      </c>
      <c r="I51" s="47">
        <v>387000</v>
      </c>
      <c r="J51" s="48" t="s">
        <v>25</v>
      </c>
      <c r="K51" s="47" t="s">
        <v>25</v>
      </c>
      <c r="L51" s="47" t="s">
        <v>25</v>
      </c>
      <c r="M51" s="47" t="s">
        <v>25</v>
      </c>
      <c r="N51" s="47" t="s">
        <v>25</v>
      </c>
      <c r="O51" s="47" t="s">
        <v>25</v>
      </c>
      <c r="P51" s="47">
        <v>386000</v>
      </c>
      <c r="Q51" s="47">
        <f t="shared" si="2"/>
        <v>99.741602067183464</v>
      </c>
      <c r="R51" s="13" t="s">
        <v>25</v>
      </c>
      <c r="S51" s="5"/>
      <c r="T51" s="3"/>
    </row>
    <row r="52" spans="1:20" ht="13.2" customHeight="1" x14ac:dyDescent="0.3">
      <c r="A52" s="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9"/>
      <c r="S52" s="2"/>
      <c r="T52" s="3"/>
    </row>
    <row r="53" spans="1:20" hidden="1" x14ac:dyDescent="0.3">
      <c r="A53" s="6"/>
      <c r="B53" s="6"/>
      <c r="C53" s="7" t="s">
        <v>27</v>
      </c>
      <c r="D53" s="7" t="s">
        <v>27</v>
      </c>
      <c r="E53" s="7" t="s">
        <v>27</v>
      </c>
      <c r="F53" s="7" t="s">
        <v>27</v>
      </c>
      <c r="G53" s="7" t="s">
        <v>27</v>
      </c>
      <c r="H53" s="7"/>
      <c r="I53" s="7"/>
      <c r="J53" s="7" t="s">
        <v>27</v>
      </c>
      <c r="K53" s="7" t="s">
        <v>27</v>
      </c>
      <c r="L53" s="7" t="s">
        <v>27</v>
      </c>
      <c r="M53" s="7" t="s">
        <v>27</v>
      </c>
      <c r="N53" s="7" t="s">
        <v>27</v>
      </c>
      <c r="O53" s="7" t="s">
        <v>27</v>
      </c>
      <c r="P53" s="7"/>
      <c r="Q53" s="7"/>
      <c r="R53" s="7" t="s">
        <v>27</v>
      </c>
      <c r="S53" s="2" t="s">
        <v>28</v>
      </c>
      <c r="T53" s="3"/>
    </row>
  </sheetData>
  <mergeCells count="14">
    <mergeCell ref="I8:Q8"/>
    <mergeCell ref="I1:Q1"/>
    <mergeCell ref="I2:Q2"/>
    <mergeCell ref="I3:Q3"/>
    <mergeCell ref="I4:Q4"/>
    <mergeCell ref="I5:Q5"/>
    <mergeCell ref="I6:Q6"/>
    <mergeCell ref="I7:Q7"/>
    <mergeCell ref="A12:A13"/>
    <mergeCell ref="B12:B13"/>
    <mergeCell ref="A10:Q10"/>
    <mergeCell ref="P12:P13"/>
    <mergeCell ref="Q12:Q13"/>
    <mergeCell ref="H12:I12"/>
  </mergeCells>
  <pageMargins left="0.78749999999999998" right="0.59027779999999996" top="0.59027779999999996" bottom="0.39374999999999999" header="0" footer="0"/>
  <pageSetup paperSize="9" scale="40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E3138C6-3EA2-4770-9624-CDA54028FFE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REVIZOR\Ревизор</dc:creator>
  <cp:lastModifiedBy>Рыбина</cp:lastModifiedBy>
  <cp:lastPrinted>2020-03-10T11:16:52Z</cp:lastPrinted>
  <dcterms:created xsi:type="dcterms:W3CDTF">2020-02-20T06:24:44Z</dcterms:created>
  <dcterms:modified xsi:type="dcterms:W3CDTF">2020-03-10T11:20:23Z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пинаева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