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53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1'!$15:$15</definedName>
  </definedNames>
  <calcPr fullCalcOnLoad="1"/>
</workbook>
</file>

<file path=xl/sharedStrings.xml><?xml version="1.0" encoding="utf-8"?>
<sst xmlns="http://schemas.openxmlformats.org/spreadsheetml/2006/main" count="189" uniqueCount="167">
  <si>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</si>
  <si>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</si>
  <si>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</si>
  <si>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</si>
  <si>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</si>
  <si>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</si>
  <si>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</si>
  <si>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</si>
  <si>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</si>
  <si>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</si>
  <si>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</si>
  <si>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</si>
  <si>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</si>
  <si>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</si>
  <si>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</si>
  <si>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</si>
  <si>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</si>
  <si>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</si>
  <si>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</si>
  <si>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</si>
  <si>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</si>
  <si>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</si>
  <si>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</si>
  <si>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</si>
  <si>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</si>
  <si>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</si>
  <si>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</si>
  <si>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</si>
  <si>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</si>
  <si>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</si>
  <si>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</si>
  <si>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</si>
  <si>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</si>
  <si>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</si>
  <si>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</si>
  <si>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</si>
  <si>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</si>
  <si>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</si>
  <si>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</si>
  <si>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</si>
  <si>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</si>
  <si>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</si>
  <si>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</si>
  <si>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</si>
  <si>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</si>
  <si>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</si>
  <si>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</si>
  <si>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</si>
  <si>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</si>
  <si>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</si>
  <si>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</si>
  <si>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</si>
  <si>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</si>
  <si>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</si>
  <si>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</si>
  <si>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</si>
  <si>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</si>
  <si>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</si>
  <si>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</si>
  <si>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</si>
  <si>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</si>
  <si>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</si>
  <si>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</si>
  <si>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</si>
  <si>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</si>
  <si>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</si>
  <si>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</si>
  <si>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</si>
  <si>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000 2 07 00000 00 0000 000</t>
  </si>
  <si>
    <t>000 1 11 03000 00 0000 120</t>
  </si>
  <si>
    <t xml:space="preserve">Проценты, полученные от предоставления бюджетных кредитов внутри страны
</t>
  </si>
  <si>
    <t>000 2 19 00000 00 0000 000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</si>
  <si>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</si>
  <si>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</si>
  <si>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</si>
  <si>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</si>
  <si>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</si>
  <si>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</si>
  <si>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</si>
  <si>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</si>
  <si>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</si>
  <si>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</si>
  <si>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</si>
  <si>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</si>
  <si>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</si>
  <si>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</si>
  <si>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</si>
  <si>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</si>
  <si>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</si>
  <si>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</si>
  <si>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</si>
  <si>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</si>
  <si>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</si>
  <si>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</si>
  <si>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</si>
  <si>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</si>
  <si>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</si>
  <si>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</si>
  <si>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</si>
  <si>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</si>
  <si>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</si>
  <si>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</si>
  <si>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</si>
  <si>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</si>
  <si>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</si>
  <si>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</si>
  <si>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</si>
  <si>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</si>
  <si>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</si>
  <si>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</si>
  <si>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</si>
  <si>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</si>
  <si>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</si>
  <si>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</si>
  <si>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</si>
  <si>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</si>
  <si>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</si>
  <si>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</si>
  <si>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</si>
  <si>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</si>
  <si>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</si>
  <si>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</si>
  <si>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</si>
  <si>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</si>
  <si>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</si>
  <si>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</si>
  <si>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</si>
  <si>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</si>
  <si>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</si>
  <si>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</si>
  <si>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</si>
  <si>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</si>
  <si>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</si>
  <si>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</si>
  <si>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</si>
  <si>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</si>
  <si>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</si>
  <si>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</si>
  <si>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</si>
  <si>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</si>
  <si>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Код классификации доходов бюджетов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</si>
  <si>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</si>
  <si>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</si>
  <si>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Доходы бюджета Южского муниципального района по кодам классификации доходов бюджетов за 2022 год </t>
  </si>
  <si>
    <t>Утверждено на год</t>
  </si>
  <si>
    <t>Решением Совета Южского муниципального района от 23.12.2021 № 115 "О бюджете Южского муниципального района на 2022 год и на плановый период 2023 и 2024 годов" (руб.)</t>
  </si>
  <si>
    <t>Решением Совета Южского муниципального района от 23.12.2021 № 115 "О бюджете Южского муниципального района на 2022 год и на плановый период 2023 и 2024 годов" с учетом изменений на отчетную дату (руб.)</t>
  </si>
  <si>
    <t>Исполнено за 2022 год (руб.)</t>
  </si>
  <si>
    <t>Процент исполнения (%)</t>
  </si>
  <si>
    <t>000 1 09 06000 02 0000 110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</si>
  <si>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</si>
  <si>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</si>
  <si>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000 1 14 02000 00 0000 430</t>
  </si>
  <si>
    <t>000 2 18 00000 00 0000 000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</si>
  <si>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</si>
  <si>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</si>
  <si>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</si>
  <si>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</si>
  <si>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</si>
  <si>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</si>
  <si>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</si>
  <si>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</si>
  <si>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</si>
  <si>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</si>
  <si>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</si>
  <si>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r>
      <t xml:space="preserve">НАЛОГИ НА СОВОКУПНЫЙ ДОХОД                      </t>
    </r>
  </si>
  <si>
    <t xml:space="preserve">ГОСУДАРСТВЕННАЯ ПОШЛИНА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</si>
</sst>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2" fontId="7" fillId="33" borderId="10" xfId="0" applyNumberFormat="1" applyFont="1" applyFill="1" applyBorder="1" applyAlignment="1">
      <alignment horizontal="justify"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11" fontId="8" fillId="33" borderId="10" xfId="0" applyNumberFormat="1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="77" zoomScaleNormal="77" zoomScalePageLayoutView="0" workbookViewId="0" topLeftCell="A11">
      <selection activeCell="C1" sqref="C1:F8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22.25390625" style="5" customWidth="1"/>
    <col min="4" max="5" width="21.75390625" style="3" customWidth="1"/>
    <col min="6" max="6" width="20.00390625" style="3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6" ht="18" hidden="1">
      <c r="C1" s="48"/>
      <c r="D1" s="48"/>
      <c r="E1" s="48"/>
      <c r="F1" s="48"/>
    </row>
    <row r="2" spans="3:6" ht="18" hidden="1">
      <c r="C2" s="48"/>
      <c r="D2" s="48"/>
      <c r="E2" s="48"/>
      <c r="F2" s="48"/>
    </row>
    <row r="3" spans="3:6" ht="18" hidden="1">
      <c r="C3" s="48"/>
      <c r="D3" s="48"/>
      <c r="E3" s="48"/>
      <c r="F3" s="48"/>
    </row>
    <row r="4" spans="3:6" ht="18" hidden="1">
      <c r="C4" s="48"/>
      <c r="D4" s="48"/>
      <c r="E4" s="48"/>
      <c r="F4" s="48"/>
    </row>
    <row r="5" spans="3:6" ht="18" hidden="1">
      <c r="C5" s="48"/>
      <c r="D5" s="48"/>
      <c r="E5" s="48"/>
      <c r="F5" s="48"/>
    </row>
    <row r="6" spans="3:6" ht="18" hidden="1">
      <c r="C6" s="48"/>
      <c r="D6" s="48"/>
      <c r="E6" s="48"/>
      <c r="F6" s="48"/>
    </row>
    <row r="7" spans="3:6" ht="18" hidden="1">
      <c r="C7" s="48"/>
      <c r="D7" s="48"/>
      <c r="E7" s="48"/>
      <c r="F7" s="48"/>
    </row>
    <row r="8" spans="3:6" ht="18" hidden="1">
      <c r="C8" s="48"/>
      <c r="D8" s="48"/>
      <c r="E8" s="48"/>
      <c r="F8" s="48"/>
    </row>
    <row r="9" spans="3:6" ht="5.25" customHeight="1" hidden="1">
      <c r="C9" s="29"/>
      <c r="D9" s="29"/>
      <c r="E9" s="29"/>
      <c r="F9" s="29"/>
    </row>
    <row r="10" spans="3:6" ht="18" hidden="1">
      <c r="C10" s="29"/>
      <c r="D10" s="29"/>
      <c r="E10" s="29"/>
      <c r="F10" s="29"/>
    </row>
    <row r="11" spans="1:6" ht="25.5" customHeight="1">
      <c r="A11" s="49" t="s">
        <v>143</v>
      </c>
      <c r="B11" s="49"/>
      <c r="C11" s="49"/>
      <c r="D11" s="49"/>
      <c r="E11" s="49"/>
      <c r="F11" s="49"/>
    </row>
    <row r="12" spans="1:6" ht="19.5" customHeight="1">
      <c r="A12" s="50"/>
      <c r="B12" s="50"/>
      <c r="C12" s="50"/>
      <c r="D12" s="50"/>
      <c r="E12" s="50"/>
      <c r="F12" s="50"/>
    </row>
    <row r="13" spans="1:6" ht="42.75" customHeight="1">
      <c r="A13" s="46" t="s">
        <v>140</v>
      </c>
      <c r="B13" s="53" t="s">
        <v>27</v>
      </c>
      <c r="C13" s="54" t="s">
        <v>144</v>
      </c>
      <c r="D13" s="55"/>
      <c r="E13" s="46" t="s">
        <v>147</v>
      </c>
      <c r="F13" s="46" t="s">
        <v>148</v>
      </c>
    </row>
    <row r="14" spans="1:6" ht="193.5" customHeight="1">
      <c r="A14" s="47"/>
      <c r="B14" s="53"/>
      <c r="C14" s="35" t="s">
        <v>145</v>
      </c>
      <c r="D14" s="36" t="s">
        <v>146</v>
      </c>
      <c r="E14" s="47"/>
      <c r="F14" s="47"/>
    </row>
    <row r="15" spans="1:6" ht="18">
      <c r="A15" s="20">
        <v>1</v>
      </c>
      <c r="B15" s="20">
        <v>2</v>
      </c>
      <c r="C15" s="19">
        <v>3</v>
      </c>
      <c r="D15" s="19">
        <v>4</v>
      </c>
      <c r="E15" s="19">
        <v>5</v>
      </c>
      <c r="F15" s="24">
        <v>6</v>
      </c>
    </row>
    <row r="16" spans="1:6" ht="33">
      <c r="A16" s="11" t="s">
        <v>8</v>
      </c>
      <c r="B16" s="37" t="s">
        <v>37</v>
      </c>
      <c r="C16" s="16">
        <f>C17+C19+C21+C38+C60+C64+C66+C71+C74+C58</f>
        <v>72922179.46</v>
      </c>
      <c r="D16" s="28">
        <f>D17+D19+D21+D38+D60+D64+D66+D71+D74+D58</f>
        <v>80300289.85</v>
      </c>
      <c r="E16" s="28">
        <f>E17+E19+E21+E38+E60+E64+E66+E71+E74+E58</f>
        <v>88654339.87999997</v>
      </c>
      <c r="F16" s="28">
        <f>E16/D16*100</f>
        <v>110.40351167549363</v>
      </c>
    </row>
    <row r="17" spans="1:6" ht="18">
      <c r="A17" s="11" t="s">
        <v>9</v>
      </c>
      <c r="B17" s="37" t="s">
        <v>10</v>
      </c>
      <c r="C17" s="16">
        <f>C18</f>
        <v>58989557.15</v>
      </c>
      <c r="D17" s="16">
        <f>D18</f>
        <v>59057638.45</v>
      </c>
      <c r="E17" s="28">
        <f>E18</f>
        <v>65206499.51</v>
      </c>
      <c r="F17" s="28">
        <f aca="true" t="shared" si="0" ref="F17:F80">E17/D17*100</f>
        <v>110.41162705008227</v>
      </c>
    </row>
    <row r="18" spans="1:6" ht="18">
      <c r="A18" s="22" t="s">
        <v>11</v>
      </c>
      <c r="B18" s="38" t="s">
        <v>12</v>
      </c>
      <c r="C18" s="18">
        <v>58989557.15</v>
      </c>
      <c r="D18" s="18">
        <v>59057638.45</v>
      </c>
      <c r="E18" s="18">
        <v>65206499.51</v>
      </c>
      <c r="F18" s="9">
        <f t="shared" si="0"/>
        <v>110.41162705008227</v>
      </c>
    </row>
    <row r="19" spans="1:6" s="6" customFormat="1" ht="66">
      <c r="A19" s="21" t="s">
        <v>28</v>
      </c>
      <c r="B19" s="39" t="s">
        <v>33</v>
      </c>
      <c r="C19" s="12">
        <f>C20</f>
        <v>4565000</v>
      </c>
      <c r="D19" s="12">
        <f>D20</f>
        <v>5890998.4</v>
      </c>
      <c r="E19" s="12">
        <f>E20</f>
        <v>6467272.03</v>
      </c>
      <c r="F19" s="28">
        <f t="shared" si="0"/>
        <v>109.78227442737041</v>
      </c>
    </row>
    <row r="20" spans="1:6" ht="49.5">
      <c r="A20" s="17" t="s">
        <v>29</v>
      </c>
      <c r="B20" s="40" t="s">
        <v>45</v>
      </c>
      <c r="C20" s="13">
        <v>4565000</v>
      </c>
      <c r="D20" s="13">
        <v>5890998.4</v>
      </c>
      <c r="E20" s="13">
        <v>6467272.03</v>
      </c>
      <c r="F20" s="9">
        <f t="shared" si="0"/>
        <v>109.78227442737041</v>
      </c>
    </row>
    <row r="21" spans="1:6" ht="18">
      <c r="A21" s="11" t="s">
        <v>13</v>
      </c>
      <c r="B21" s="37" t="s">
        <v>165</v>
      </c>
      <c r="C21" s="16">
        <f>SUM(C22:C37)</f>
        <v>4653150.37</v>
      </c>
      <c r="D21" s="28">
        <f>SUM(D22:D37)</f>
        <v>5820021.67</v>
      </c>
      <c r="E21" s="28">
        <f>SUM(E22:E37)</f>
        <v>6229094.079999999</v>
      </c>
      <c r="F21" s="28">
        <f t="shared" si="0"/>
        <v>107.02870939654076</v>
      </c>
    </row>
    <row r="22" spans="1:6" ht="38.25" customHeight="1">
      <c r="A22" s="22" t="s">
        <v>72</v>
      </c>
      <c r="B22" s="38" t="s">
        <v>73</v>
      </c>
      <c r="C22" s="9">
        <v>2286037.25</v>
      </c>
      <c r="D22" s="9">
        <v>4473833.54</v>
      </c>
      <c r="E22" s="9">
        <v>4633323.46</v>
      </c>
      <c r="F22" s="9">
        <f t="shared" si="0"/>
        <v>103.56494980365318</v>
      </c>
    </row>
    <row r="23" spans="1:6" ht="49.5" hidden="1">
      <c r="A23" s="22" t="s">
        <v>87</v>
      </c>
      <c r="B23" s="38" t="s">
        <v>88</v>
      </c>
      <c r="C23" s="9">
        <f aca="true" t="shared" si="1" ref="C23:E24">C24</f>
        <v>0</v>
      </c>
      <c r="D23" s="9">
        <f t="shared" si="1"/>
        <v>0</v>
      </c>
      <c r="E23" s="9">
        <f t="shared" si="1"/>
        <v>0</v>
      </c>
      <c r="F23" s="9" t="e">
        <f t="shared" si="0"/>
        <v>#DIV/0!</v>
      </c>
    </row>
    <row r="24" spans="1:6" ht="49.5" hidden="1">
      <c r="A24" s="22" t="s">
        <v>89</v>
      </c>
      <c r="B24" s="38" t="s">
        <v>88</v>
      </c>
      <c r="C24" s="9">
        <f t="shared" si="1"/>
        <v>0</v>
      </c>
      <c r="D24" s="9">
        <f t="shared" si="1"/>
        <v>0</v>
      </c>
      <c r="E24" s="9">
        <f t="shared" si="1"/>
        <v>0</v>
      </c>
      <c r="F24" s="9" t="e">
        <f t="shared" si="0"/>
        <v>#DIV/0!</v>
      </c>
    </row>
    <row r="25" spans="1:6" ht="49.5" hidden="1">
      <c r="A25" s="22" t="s">
        <v>90</v>
      </c>
      <c r="B25" s="38" t="s">
        <v>88</v>
      </c>
      <c r="C25" s="9">
        <v>0</v>
      </c>
      <c r="D25" s="9">
        <v>0</v>
      </c>
      <c r="E25" s="9">
        <v>0</v>
      </c>
      <c r="F25" s="9" t="e">
        <f t="shared" si="0"/>
        <v>#DIV/0!</v>
      </c>
    </row>
    <row r="26" spans="1:6" ht="66" hidden="1">
      <c r="A26" s="23" t="s">
        <v>103</v>
      </c>
      <c r="B26" s="38" t="s">
        <v>102</v>
      </c>
      <c r="C26" s="9">
        <f>C27</f>
        <v>0</v>
      </c>
      <c r="D26" s="9">
        <f>D27</f>
        <v>0</v>
      </c>
      <c r="E26" s="9">
        <f>E27</f>
        <v>0</v>
      </c>
      <c r="F26" s="9" t="e">
        <f t="shared" si="0"/>
        <v>#DIV/0!</v>
      </c>
    </row>
    <row r="27" spans="1:6" ht="66" hidden="1">
      <c r="A27" s="23" t="s">
        <v>104</v>
      </c>
      <c r="B27" s="38" t="s">
        <v>102</v>
      </c>
      <c r="C27" s="9">
        <v>0</v>
      </c>
      <c r="D27" s="9">
        <v>0</v>
      </c>
      <c r="E27" s="9">
        <v>0</v>
      </c>
      <c r="F27" s="9" t="e">
        <f t="shared" si="0"/>
        <v>#DIV/0!</v>
      </c>
    </row>
    <row r="28" spans="1:6" ht="18" hidden="1">
      <c r="A28" s="22" t="s">
        <v>30</v>
      </c>
      <c r="B28" s="38" t="s">
        <v>46</v>
      </c>
      <c r="C28" s="9">
        <f aca="true" t="shared" si="2" ref="C28:E29">C29</f>
        <v>0</v>
      </c>
      <c r="D28" s="9">
        <f t="shared" si="2"/>
        <v>0</v>
      </c>
      <c r="E28" s="9">
        <f t="shared" si="2"/>
        <v>0</v>
      </c>
      <c r="F28" s="9" t="e">
        <f t="shared" si="0"/>
        <v>#DIV/0!</v>
      </c>
    </row>
    <row r="29" spans="1:6" ht="18" hidden="1">
      <c r="A29" s="22" t="s">
        <v>35</v>
      </c>
      <c r="B29" s="38" t="s">
        <v>46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 t="e">
        <f t="shared" si="0"/>
        <v>#DIV/0!</v>
      </c>
    </row>
    <row r="30" spans="1:6" ht="18" hidden="1">
      <c r="A30" s="22" t="s">
        <v>14</v>
      </c>
      <c r="B30" s="38" t="s">
        <v>46</v>
      </c>
      <c r="C30" s="9">
        <v>0</v>
      </c>
      <c r="D30" s="9">
        <v>0</v>
      </c>
      <c r="E30" s="9">
        <v>0</v>
      </c>
      <c r="F30" s="9" t="e">
        <f t="shared" si="0"/>
        <v>#DIV/0!</v>
      </c>
    </row>
    <row r="31" spans="1:6" ht="40.5" customHeight="1">
      <c r="A31" s="25" t="s">
        <v>137</v>
      </c>
      <c r="B31" s="38" t="s">
        <v>88</v>
      </c>
      <c r="C31" s="9">
        <v>330955.48</v>
      </c>
      <c r="D31" s="9">
        <v>-22268.16</v>
      </c>
      <c r="E31" s="9">
        <v>-19303.86</v>
      </c>
      <c r="F31" s="9">
        <f t="shared" si="0"/>
        <v>86.68816821865839</v>
      </c>
    </row>
    <row r="32" spans="1:6" ht="66.75" customHeight="1" hidden="1">
      <c r="A32" s="11" t="s">
        <v>79</v>
      </c>
      <c r="B32" s="39" t="s">
        <v>80</v>
      </c>
      <c r="C32" s="16">
        <f aca="true" t="shared" si="3" ref="C32:E34">C33</f>
        <v>0</v>
      </c>
      <c r="D32" s="16">
        <f t="shared" si="3"/>
        <v>0</v>
      </c>
      <c r="E32" s="28">
        <f t="shared" si="3"/>
        <v>0</v>
      </c>
      <c r="F32" s="9" t="e">
        <f t="shared" si="0"/>
        <v>#DIV/0!</v>
      </c>
    </row>
    <row r="33" spans="1:6" ht="36" customHeight="1" hidden="1">
      <c r="A33" s="22" t="s">
        <v>81</v>
      </c>
      <c r="B33" s="40" t="s">
        <v>82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 t="e">
        <f t="shared" si="0"/>
        <v>#DIV/0!</v>
      </c>
    </row>
    <row r="34" spans="1:6" ht="60" customHeight="1" hidden="1">
      <c r="A34" s="22" t="s">
        <v>83</v>
      </c>
      <c r="B34" s="40" t="s">
        <v>84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 t="e">
        <f t="shared" si="0"/>
        <v>#DIV/0!</v>
      </c>
    </row>
    <row r="35" spans="1:6" ht="0" customHeight="1" hidden="1">
      <c r="A35" s="22" t="s">
        <v>85</v>
      </c>
      <c r="B35" s="40" t="s">
        <v>84</v>
      </c>
      <c r="C35" s="9">
        <f>78000-78000</f>
        <v>0</v>
      </c>
      <c r="D35" s="9">
        <f>78000-78000</f>
        <v>0</v>
      </c>
      <c r="E35" s="9">
        <f>78000-78000</f>
        <v>0</v>
      </c>
      <c r="F35" s="9" t="e">
        <f t="shared" si="0"/>
        <v>#DIV/0!</v>
      </c>
    </row>
    <row r="36" spans="1:6" ht="33" customHeight="1">
      <c r="A36" s="32" t="s">
        <v>30</v>
      </c>
      <c r="B36" s="40" t="s">
        <v>46</v>
      </c>
      <c r="C36" s="9">
        <v>0</v>
      </c>
      <c r="D36" s="9">
        <v>6980.97</v>
      </c>
      <c r="E36" s="9">
        <v>6980.97</v>
      </c>
      <c r="F36" s="9">
        <f t="shared" si="0"/>
        <v>100</v>
      </c>
    </row>
    <row r="37" spans="1:6" ht="39.75" customHeight="1">
      <c r="A37" s="31" t="s">
        <v>141</v>
      </c>
      <c r="B37" s="40" t="s">
        <v>142</v>
      </c>
      <c r="C37" s="9">
        <v>2036157.64</v>
      </c>
      <c r="D37" s="9">
        <v>1361475.32</v>
      </c>
      <c r="E37" s="9">
        <v>1608093.51</v>
      </c>
      <c r="F37" s="9">
        <f t="shared" si="0"/>
        <v>118.11404043666396</v>
      </c>
    </row>
    <row r="38" spans="1:6" ht="18">
      <c r="A38" s="11" t="s">
        <v>15</v>
      </c>
      <c r="B38" s="37" t="s">
        <v>166</v>
      </c>
      <c r="C38" s="16">
        <f>SUM(C39:C40)</f>
        <v>1288000</v>
      </c>
      <c r="D38" s="28">
        <f>SUM(D39:D40)</f>
        <v>1729009</v>
      </c>
      <c r="E38" s="28">
        <f>SUM(E39:E40)</f>
        <v>1863938.77</v>
      </c>
      <c r="F38" s="28">
        <f t="shared" si="0"/>
        <v>107.80387898501395</v>
      </c>
    </row>
    <row r="39" spans="1:6" ht="49.5">
      <c r="A39" s="22" t="s">
        <v>34</v>
      </c>
      <c r="B39" s="38" t="s">
        <v>47</v>
      </c>
      <c r="C39" s="18">
        <v>1278000</v>
      </c>
      <c r="D39" s="18">
        <v>1729009</v>
      </c>
      <c r="E39" s="18">
        <v>1863938.77</v>
      </c>
      <c r="F39" s="9">
        <f t="shared" si="0"/>
        <v>107.80387898501395</v>
      </c>
    </row>
    <row r="40" spans="1:6" ht="60" customHeight="1">
      <c r="A40" s="22" t="s">
        <v>16</v>
      </c>
      <c r="B40" s="38" t="s">
        <v>48</v>
      </c>
      <c r="C40" s="14">
        <v>10000</v>
      </c>
      <c r="D40" s="14">
        <v>0</v>
      </c>
      <c r="E40" s="14">
        <v>0</v>
      </c>
      <c r="F40" s="9">
        <v>0</v>
      </c>
    </row>
    <row r="41" spans="1:6" ht="66" hidden="1">
      <c r="A41" s="11" t="s">
        <v>92</v>
      </c>
      <c r="B41" s="41" t="s">
        <v>93</v>
      </c>
      <c r="C41" s="16">
        <f>SUM(C39:C40)</f>
        <v>1288000</v>
      </c>
      <c r="D41" s="16">
        <f>D42+D45+D48+D51</f>
        <v>0</v>
      </c>
      <c r="E41" s="28">
        <f>E42+E45+E48+E51</f>
        <v>0</v>
      </c>
      <c r="F41" s="28" t="e">
        <f t="shared" si="0"/>
        <v>#DIV/0!</v>
      </c>
    </row>
    <row r="42" spans="1:6" ht="66" hidden="1">
      <c r="A42" s="23" t="s">
        <v>105</v>
      </c>
      <c r="B42" s="42" t="s">
        <v>108</v>
      </c>
      <c r="C42" s="9">
        <f aca="true" t="shared" si="4" ref="C42:E43">C43</f>
        <v>0</v>
      </c>
      <c r="D42" s="9">
        <f t="shared" si="4"/>
        <v>0</v>
      </c>
      <c r="E42" s="9">
        <f t="shared" si="4"/>
        <v>0</v>
      </c>
      <c r="F42" s="28" t="e">
        <f t="shared" si="0"/>
        <v>#DIV/0!</v>
      </c>
    </row>
    <row r="43" spans="1:6" ht="16.5" customHeight="1" hidden="1">
      <c r="A43" s="23" t="s">
        <v>106</v>
      </c>
      <c r="B43" s="42" t="s">
        <v>109</v>
      </c>
      <c r="C43" s="9">
        <f t="shared" si="4"/>
        <v>0</v>
      </c>
      <c r="D43" s="9">
        <f t="shared" si="4"/>
        <v>0</v>
      </c>
      <c r="E43" s="9">
        <f t="shared" si="4"/>
        <v>0</v>
      </c>
      <c r="F43" s="28" t="e">
        <f t="shared" si="0"/>
        <v>#DIV/0!</v>
      </c>
    </row>
    <row r="44" spans="1:6" ht="82.5" hidden="1">
      <c r="A44" s="23" t="s">
        <v>107</v>
      </c>
      <c r="B44" s="42" t="s">
        <v>109</v>
      </c>
      <c r="C44" s="13">
        <v>0</v>
      </c>
      <c r="D44" s="13">
        <v>0</v>
      </c>
      <c r="E44" s="13">
        <v>0</v>
      </c>
      <c r="F44" s="28" t="e">
        <f t="shared" si="0"/>
        <v>#DIV/0!</v>
      </c>
    </row>
    <row r="45" spans="1:6" ht="36" hidden="1">
      <c r="A45" s="23" t="s">
        <v>110</v>
      </c>
      <c r="B45" s="42" t="s">
        <v>113</v>
      </c>
      <c r="C45" s="9">
        <f aca="true" t="shared" si="5" ref="C45:E46">C46</f>
        <v>0</v>
      </c>
      <c r="D45" s="9">
        <f t="shared" si="5"/>
        <v>0</v>
      </c>
      <c r="E45" s="9">
        <f t="shared" si="5"/>
        <v>0</v>
      </c>
      <c r="F45" s="28" t="e">
        <f t="shared" si="0"/>
        <v>#DIV/0!</v>
      </c>
    </row>
    <row r="46" spans="1:6" ht="36" hidden="1">
      <c r="A46" s="23" t="s">
        <v>111</v>
      </c>
      <c r="B46" s="42" t="s">
        <v>114</v>
      </c>
      <c r="C46" s="9">
        <f t="shared" si="5"/>
        <v>0</v>
      </c>
      <c r="D46" s="9">
        <f t="shared" si="5"/>
        <v>0</v>
      </c>
      <c r="E46" s="9">
        <f t="shared" si="5"/>
        <v>0</v>
      </c>
      <c r="F46" s="28" t="e">
        <f t="shared" si="0"/>
        <v>#DIV/0!</v>
      </c>
    </row>
    <row r="47" spans="1:6" ht="36" hidden="1">
      <c r="A47" s="23" t="s">
        <v>112</v>
      </c>
      <c r="B47" s="42" t="s">
        <v>114</v>
      </c>
      <c r="C47" s="13">
        <v>0</v>
      </c>
      <c r="D47" s="13">
        <v>0</v>
      </c>
      <c r="E47" s="13">
        <v>0</v>
      </c>
      <c r="F47" s="28" t="e">
        <f t="shared" si="0"/>
        <v>#DIV/0!</v>
      </c>
    </row>
    <row r="48" spans="1:6" ht="66" hidden="1">
      <c r="A48" s="23" t="s">
        <v>115</v>
      </c>
      <c r="B48" s="42" t="s">
        <v>118</v>
      </c>
      <c r="C48" s="9">
        <f aca="true" t="shared" si="6" ref="C48:E49">C49</f>
        <v>0</v>
      </c>
      <c r="D48" s="9">
        <f t="shared" si="6"/>
        <v>0</v>
      </c>
      <c r="E48" s="9">
        <f t="shared" si="6"/>
        <v>0</v>
      </c>
      <c r="F48" s="28" t="e">
        <f t="shared" si="0"/>
        <v>#DIV/0!</v>
      </c>
    </row>
    <row r="49" spans="1:6" ht="36" hidden="1">
      <c r="A49" s="23" t="s">
        <v>116</v>
      </c>
      <c r="B49" s="42" t="s">
        <v>119</v>
      </c>
      <c r="C49" s="9">
        <f t="shared" si="6"/>
        <v>0</v>
      </c>
      <c r="D49" s="9">
        <f t="shared" si="6"/>
        <v>0</v>
      </c>
      <c r="E49" s="9">
        <f t="shared" si="6"/>
        <v>0</v>
      </c>
      <c r="F49" s="28" t="e">
        <f t="shared" si="0"/>
        <v>#DIV/0!</v>
      </c>
    </row>
    <row r="50" spans="1:6" ht="36" hidden="1">
      <c r="A50" s="23" t="s">
        <v>117</v>
      </c>
      <c r="B50" s="42" t="s">
        <v>119</v>
      </c>
      <c r="C50" s="13">
        <v>0</v>
      </c>
      <c r="D50" s="13">
        <v>0</v>
      </c>
      <c r="E50" s="13">
        <v>0</v>
      </c>
      <c r="F50" s="28" t="e">
        <f t="shared" si="0"/>
        <v>#DIV/0!</v>
      </c>
    </row>
    <row r="51" spans="1:6" ht="54" customHeight="1" hidden="1">
      <c r="A51" s="22" t="s">
        <v>95</v>
      </c>
      <c r="B51" s="42" t="s">
        <v>96</v>
      </c>
      <c r="C51" s="9">
        <f>C52+C55</f>
        <v>0</v>
      </c>
      <c r="D51" s="9">
        <f>D52+D55</f>
        <v>0</v>
      </c>
      <c r="E51" s="9">
        <f>E52+E55</f>
        <v>0</v>
      </c>
      <c r="F51" s="28" t="e">
        <f t="shared" si="0"/>
        <v>#DIV/0!</v>
      </c>
    </row>
    <row r="52" spans="1:6" ht="40.5" customHeight="1" hidden="1">
      <c r="A52" s="23" t="s">
        <v>120</v>
      </c>
      <c r="B52" s="42" t="s">
        <v>121</v>
      </c>
      <c r="C52" s="9">
        <f aca="true" t="shared" si="7" ref="C52:E53">C53</f>
        <v>0</v>
      </c>
      <c r="D52" s="9">
        <f t="shared" si="7"/>
        <v>0</v>
      </c>
      <c r="E52" s="9">
        <f t="shared" si="7"/>
        <v>0</v>
      </c>
      <c r="F52" s="28" t="e">
        <f t="shared" si="0"/>
        <v>#DIV/0!</v>
      </c>
    </row>
    <row r="53" spans="1:6" ht="140.25" customHeight="1" hidden="1">
      <c r="A53" s="23" t="s">
        <v>122</v>
      </c>
      <c r="B53" s="42" t="s">
        <v>123</v>
      </c>
      <c r="C53" s="9">
        <f t="shared" si="7"/>
        <v>0</v>
      </c>
      <c r="D53" s="9">
        <f t="shared" si="7"/>
        <v>0</v>
      </c>
      <c r="E53" s="9">
        <f t="shared" si="7"/>
        <v>0</v>
      </c>
      <c r="F53" s="28" t="e">
        <f t="shared" si="0"/>
        <v>#DIV/0!</v>
      </c>
    </row>
    <row r="54" spans="1:6" ht="143.25" customHeight="1" hidden="1">
      <c r="A54" s="23" t="s">
        <v>124</v>
      </c>
      <c r="B54" s="42" t="s">
        <v>123</v>
      </c>
      <c r="C54" s="13">
        <v>0</v>
      </c>
      <c r="D54" s="13">
        <v>0</v>
      </c>
      <c r="E54" s="13">
        <v>0</v>
      </c>
      <c r="F54" s="28" t="e">
        <f t="shared" si="0"/>
        <v>#DIV/0!</v>
      </c>
    </row>
    <row r="55" spans="1:6" ht="33" hidden="1">
      <c r="A55" s="22" t="s">
        <v>97</v>
      </c>
      <c r="B55" s="42" t="s">
        <v>98</v>
      </c>
      <c r="C55" s="13">
        <f aca="true" t="shared" si="8" ref="C55:E56">C56</f>
        <v>0</v>
      </c>
      <c r="D55" s="13">
        <f t="shared" si="8"/>
        <v>0</v>
      </c>
      <c r="E55" s="13">
        <f t="shared" si="8"/>
        <v>0</v>
      </c>
      <c r="F55" s="28" t="e">
        <f t="shared" si="0"/>
        <v>#DIV/0!</v>
      </c>
    </row>
    <row r="56" spans="1:6" ht="0.75" customHeight="1" hidden="1">
      <c r="A56" s="22" t="s">
        <v>99</v>
      </c>
      <c r="B56" s="42" t="s">
        <v>100</v>
      </c>
      <c r="C56" s="13">
        <f t="shared" si="8"/>
        <v>0</v>
      </c>
      <c r="D56" s="13">
        <f t="shared" si="8"/>
        <v>0</v>
      </c>
      <c r="E56" s="13">
        <f t="shared" si="8"/>
        <v>0</v>
      </c>
      <c r="F56" s="28" t="e">
        <f t="shared" si="0"/>
        <v>#DIV/0!</v>
      </c>
    </row>
    <row r="57" spans="1:6" ht="66" hidden="1">
      <c r="A57" s="22" t="s">
        <v>101</v>
      </c>
      <c r="B57" s="42" t="s">
        <v>100</v>
      </c>
      <c r="C57" s="14">
        <v>0</v>
      </c>
      <c r="D57" s="14">
        <v>0</v>
      </c>
      <c r="E57" s="14">
        <v>0</v>
      </c>
      <c r="F57" s="28" t="e">
        <f t="shared" si="0"/>
        <v>#DIV/0!</v>
      </c>
    </row>
    <row r="58" spans="1:6" ht="52.5" customHeight="1">
      <c r="A58" s="11" t="s">
        <v>92</v>
      </c>
      <c r="B58" s="41" t="s">
        <v>93</v>
      </c>
      <c r="C58" s="34">
        <f>C59</f>
        <v>0</v>
      </c>
      <c r="D58" s="34">
        <f>D59</f>
        <v>310.97</v>
      </c>
      <c r="E58" s="34">
        <f>E59</f>
        <v>310.97</v>
      </c>
      <c r="F58" s="28">
        <f t="shared" si="0"/>
        <v>100</v>
      </c>
    </row>
    <row r="59" spans="1:6" ht="57.75" customHeight="1">
      <c r="A59" s="32" t="s">
        <v>149</v>
      </c>
      <c r="B59" s="42" t="s">
        <v>118</v>
      </c>
      <c r="C59" s="14">
        <v>0</v>
      </c>
      <c r="D59" s="14">
        <v>310.97</v>
      </c>
      <c r="E59" s="14">
        <v>310.97</v>
      </c>
      <c r="F59" s="9">
        <f t="shared" si="0"/>
        <v>100</v>
      </c>
    </row>
    <row r="60" spans="1:8" ht="66">
      <c r="A60" s="11" t="s">
        <v>17</v>
      </c>
      <c r="B60" s="37" t="s">
        <v>49</v>
      </c>
      <c r="C60" s="16">
        <f>SUM(C61:C63)</f>
        <v>2451971.94</v>
      </c>
      <c r="D60" s="28">
        <f>SUM(D61:D63)</f>
        <v>5178819.26</v>
      </c>
      <c r="E60" s="28">
        <f>SUM(E61:E63)</f>
        <v>5770176.08</v>
      </c>
      <c r="F60" s="28">
        <f t="shared" si="0"/>
        <v>111.41875764167912</v>
      </c>
      <c r="G60" s="7"/>
      <c r="H60" s="7"/>
    </row>
    <row r="61" spans="1:8" ht="49.5">
      <c r="A61" s="15" t="s">
        <v>69</v>
      </c>
      <c r="B61" s="38" t="s">
        <v>70</v>
      </c>
      <c r="C61" s="9">
        <v>4501.62</v>
      </c>
      <c r="D61" s="9">
        <v>0</v>
      </c>
      <c r="E61" s="9">
        <v>0</v>
      </c>
      <c r="F61" s="9">
        <v>0</v>
      </c>
      <c r="G61" s="7"/>
      <c r="H61" s="7"/>
    </row>
    <row r="62" spans="1:6" ht="138" customHeight="1">
      <c r="A62" s="22" t="s">
        <v>18</v>
      </c>
      <c r="B62" s="42" t="s">
        <v>50</v>
      </c>
      <c r="C62" s="18">
        <v>2447470.32</v>
      </c>
      <c r="D62" s="18">
        <v>5133819.26</v>
      </c>
      <c r="E62" s="18">
        <v>5710176.08</v>
      </c>
      <c r="F62" s="9">
        <f t="shared" si="0"/>
        <v>111.22666753172766</v>
      </c>
    </row>
    <row r="63" spans="1:6" ht="122.25" customHeight="1">
      <c r="A63" s="32" t="s">
        <v>150</v>
      </c>
      <c r="B63" s="42" t="s">
        <v>151</v>
      </c>
      <c r="C63" s="18">
        <v>0</v>
      </c>
      <c r="D63" s="18">
        <v>45000</v>
      </c>
      <c r="E63" s="18">
        <v>60000</v>
      </c>
      <c r="F63" s="9">
        <f t="shared" si="0"/>
        <v>133.33333333333331</v>
      </c>
    </row>
    <row r="64" spans="1:6" ht="33">
      <c r="A64" s="11" t="s">
        <v>19</v>
      </c>
      <c r="B64" s="37" t="s">
        <v>31</v>
      </c>
      <c r="C64" s="16">
        <f>C65</f>
        <v>151000</v>
      </c>
      <c r="D64" s="16">
        <f>D65</f>
        <v>280988.89</v>
      </c>
      <c r="E64" s="28">
        <f>E65</f>
        <v>288722.82</v>
      </c>
      <c r="F64" s="28">
        <f t="shared" si="0"/>
        <v>102.75239707875994</v>
      </c>
    </row>
    <row r="65" spans="1:6" ht="33">
      <c r="A65" s="22" t="s">
        <v>25</v>
      </c>
      <c r="B65" s="38" t="s">
        <v>51</v>
      </c>
      <c r="C65" s="9">
        <v>151000</v>
      </c>
      <c r="D65" s="9">
        <v>280988.89</v>
      </c>
      <c r="E65" s="9">
        <v>288722.82</v>
      </c>
      <c r="F65" s="9">
        <f t="shared" si="0"/>
        <v>102.75239707875994</v>
      </c>
    </row>
    <row r="66" spans="1:6" ht="49.5">
      <c r="A66" s="11" t="s">
        <v>20</v>
      </c>
      <c r="B66" s="41" t="s">
        <v>52</v>
      </c>
      <c r="C66" s="16">
        <f>C67+C68</f>
        <v>269000</v>
      </c>
      <c r="D66" s="16">
        <f>D67+D68</f>
        <v>1015683.23</v>
      </c>
      <c r="E66" s="28">
        <f>E67+E68</f>
        <v>1052862.46</v>
      </c>
      <c r="F66" s="28">
        <f t="shared" si="0"/>
        <v>103.66051431212466</v>
      </c>
    </row>
    <row r="67" spans="1:6" ht="18">
      <c r="A67" s="22" t="s">
        <v>26</v>
      </c>
      <c r="B67" s="42" t="s">
        <v>53</v>
      </c>
      <c r="C67" s="9">
        <v>259000</v>
      </c>
      <c r="D67" s="9">
        <v>299000</v>
      </c>
      <c r="E67" s="9">
        <v>295148.94</v>
      </c>
      <c r="F67" s="9">
        <f t="shared" si="0"/>
        <v>98.71202006688962</v>
      </c>
    </row>
    <row r="68" spans="1:6" ht="18">
      <c r="A68" s="22" t="s">
        <v>36</v>
      </c>
      <c r="B68" s="38" t="s">
        <v>54</v>
      </c>
      <c r="C68" s="13">
        <v>10000</v>
      </c>
      <c r="D68" s="13">
        <v>716683.23</v>
      </c>
      <c r="E68" s="13">
        <v>757713.52</v>
      </c>
      <c r="F68" s="9">
        <f t="shared" si="0"/>
        <v>105.72502442955167</v>
      </c>
    </row>
    <row r="69" spans="1:6" ht="66" hidden="1">
      <c r="A69" s="19" t="s">
        <v>94</v>
      </c>
      <c r="B69" s="38" t="s">
        <v>91</v>
      </c>
      <c r="C69" s="13">
        <v>0</v>
      </c>
      <c r="D69" s="13">
        <v>0</v>
      </c>
      <c r="E69" s="13">
        <v>0</v>
      </c>
      <c r="F69" s="28" t="e">
        <f t="shared" si="0"/>
        <v>#DIV/0!</v>
      </c>
    </row>
    <row r="70" spans="1:6" ht="66" hidden="1">
      <c r="A70" s="19" t="s">
        <v>125</v>
      </c>
      <c r="B70" s="38" t="s">
        <v>91</v>
      </c>
      <c r="C70" s="13">
        <v>0</v>
      </c>
      <c r="D70" s="13">
        <v>0</v>
      </c>
      <c r="E70" s="13">
        <v>0</v>
      </c>
      <c r="F70" s="28" t="e">
        <f t="shared" si="0"/>
        <v>#DIV/0!</v>
      </c>
    </row>
    <row r="71" spans="1:6" ht="49.5">
      <c r="A71" s="11" t="s">
        <v>21</v>
      </c>
      <c r="B71" s="37" t="s">
        <v>55</v>
      </c>
      <c r="C71" s="16">
        <f>SUM(C72:C73)</f>
        <v>270000</v>
      </c>
      <c r="D71" s="28">
        <f>SUM(D72:D73)</f>
        <v>820182.38</v>
      </c>
      <c r="E71" s="28">
        <f>SUM(E72:E73)</f>
        <v>1221949.55</v>
      </c>
      <c r="F71" s="28">
        <f t="shared" si="0"/>
        <v>148.98510133807068</v>
      </c>
    </row>
    <row r="72" spans="1:6" ht="132">
      <c r="A72" s="22" t="s">
        <v>152</v>
      </c>
      <c r="B72" s="42" t="s">
        <v>56</v>
      </c>
      <c r="C72" s="13">
        <v>200000</v>
      </c>
      <c r="D72" s="13">
        <v>510892.63</v>
      </c>
      <c r="E72" s="13">
        <v>912659.8</v>
      </c>
      <c r="F72" s="9">
        <f t="shared" si="0"/>
        <v>178.64023601201686</v>
      </c>
    </row>
    <row r="73" spans="1:6" ht="49.5">
      <c r="A73" s="22" t="s">
        <v>22</v>
      </c>
      <c r="B73" s="38" t="s">
        <v>57</v>
      </c>
      <c r="C73" s="18">
        <v>70000</v>
      </c>
      <c r="D73" s="18">
        <v>309289.75</v>
      </c>
      <c r="E73" s="18">
        <v>309289.75</v>
      </c>
      <c r="F73" s="9">
        <f t="shared" si="0"/>
        <v>100</v>
      </c>
    </row>
    <row r="74" spans="1:6" ht="33">
      <c r="A74" s="11" t="s">
        <v>23</v>
      </c>
      <c r="B74" s="37" t="s">
        <v>58</v>
      </c>
      <c r="C74" s="16">
        <f>SUM(C75:C84)</f>
        <v>284500</v>
      </c>
      <c r="D74" s="28">
        <f>SUM(D75:D84)</f>
        <v>506637.60000000003</v>
      </c>
      <c r="E74" s="28">
        <f>SUM(E75:E84)</f>
        <v>553513.61</v>
      </c>
      <c r="F74" s="28">
        <f t="shared" si="0"/>
        <v>109.25237487308482</v>
      </c>
    </row>
    <row r="75" spans="1:6" ht="49.5">
      <c r="A75" s="22" t="s">
        <v>43</v>
      </c>
      <c r="B75" s="38" t="s">
        <v>59</v>
      </c>
      <c r="C75" s="9">
        <v>137500</v>
      </c>
      <c r="D75" s="9">
        <v>346216.44</v>
      </c>
      <c r="E75" s="9">
        <v>391063.58</v>
      </c>
      <c r="F75" s="9">
        <f t="shared" si="0"/>
        <v>112.95349810656018</v>
      </c>
    </row>
    <row r="76" spans="1:6" ht="187.5" customHeight="1">
      <c r="A76" s="23" t="s">
        <v>135</v>
      </c>
      <c r="B76" s="43" t="s">
        <v>136</v>
      </c>
      <c r="C76" s="9">
        <v>1000</v>
      </c>
      <c r="D76" s="9">
        <v>121409.56</v>
      </c>
      <c r="E76" s="9">
        <v>122409.56</v>
      </c>
      <c r="F76" s="9">
        <f t="shared" si="0"/>
        <v>100.82365836759477</v>
      </c>
    </row>
    <row r="77" spans="1:6" ht="99" hidden="1">
      <c r="A77" s="23" t="s">
        <v>126</v>
      </c>
      <c r="B77" s="43" t="s">
        <v>127</v>
      </c>
      <c r="C77" s="9">
        <f>C78</f>
        <v>0</v>
      </c>
      <c r="D77" s="9">
        <f>D78</f>
        <v>0</v>
      </c>
      <c r="E77" s="9">
        <f>E78</f>
        <v>0</v>
      </c>
      <c r="F77" s="9" t="e">
        <f t="shared" si="0"/>
        <v>#DIV/0!</v>
      </c>
    </row>
    <row r="78" spans="1:6" ht="132" hidden="1">
      <c r="A78" s="23" t="s">
        <v>128</v>
      </c>
      <c r="B78" s="43" t="s">
        <v>129</v>
      </c>
      <c r="C78" s="9">
        <f>SUM(C79:C80)</f>
        <v>0</v>
      </c>
      <c r="D78" s="9">
        <f>SUM(D79:D80)</f>
        <v>0</v>
      </c>
      <c r="E78" s="9">
        <f>SUM(E79:E80)</f>
        <v>0</v>
      </c>
      <c r="F78" s="9" t="e">
        <f t="shared" si="0"/>
        <v>#DIV/0!</v>
      </c>
    </row>
    <row r="79" spans="1:6" ht="132" hidden="1">
      <c r="A79" s="23" t="s">
        <v>130</v>
      </c>
      <c r="B79" s="43" t="s">
        <v>129</v>
      </c>
      <c r="C79" s="9">
        <v>0</v>
      </c>
      <c r="D79" s="9">
        <v>0</v>
      </c>
      <c r="E79" s="9">
        <v>0</v>
      </c>
      <c r="F79" s="9" t="e">
        <f t="shared" si="0"/>
        <v>#DIV/0!</v>
      </c>
    </row>
    <row r="80" spans="1:6" ht="132" hidden="1">
      <c r="A80" s="23" t="s">
        <v>131</v>
      </c>
      <c r="B80" s="43" t="s">
        <v>129</v>
      </c>
      <c r="C80" s="9">
        <v>0</v>
      </c>
      <c r="D80" s="9">
        <v>0</v>
      </c>
      <c r="E80" s="9">
        <v>0</v>
      </c>
      <c r="F80" s="9" t="e">
        <f t="shared" si="0"/>
        <v>#DIV/0!</v>
      </c>
    </row>
    <row r="81" spans="1:6" ht="36">
      <c r="A81" s="22" t="s">
        <v>44</v>
      </c>
      <c r="B81" s="44" t="s">
        <v>60</v>
      </c>
      <c r="C81" s="10">
        <v>42000</v>
      </c>
      <c r="D81" s="10">
        <v>8022.02</v>
      </c>
      <c r="E81" s="27">
        <v>9050.89</v>
      </c>
      <c r="F81" s="9">
        <f aca="true" t="shared" si="9" ref="F81:F102">E81/D81*100</f>
        <v>112.82557261138714</v>
      </c>
    </row>
    <row r="82" spans="1:6" ht="105.75" customHeight="1" hidden="1">
      <c r="A82" s="23" t="s">
        <v>132</v>
      </c>
      <c r="B82" s="42" t="s">
        <v>133</v>
      </c>
      <c r="C82" s="10">
        <f>C83</f>
        <v>0</v>
      </c>
      <c r="D82" s="10">
        <f>D83</f>
        <v>0</v>
      </c>
      <c r="E82" s="27">
        <f>E83</f>
        <v>0</v>
      </c>
      <c r="F82" s="9" t="e">
        <f t="shared" si="9"/>
        <v>#DIV/0!</v>
      </c>
    </row>
    <row r="83" spans="1:6" ht="48.75" customHeight="1" hidden="1">
      <c r="A83" s="23" t="s">
        <v>134</v>
      </c>
      <c r="B83" s="42" t="s">
        <v>133</v>
      </c>
      <c r="C83" s="10">
        <v>0</v>
      </c>
      <c r="D83" s="10">
        <v>0</v>
      </c>
      <c r="E83" s="27">
        <v>0</v>
      </c>
      <c r="F83" s="9" t="e">
        <f t="shared" si="9"/>
        <v>#DIV/0!</v>
      </c>
    </row>
    <row r="84" spans="1:6" ht="36.75" customHeight="1">
      <c r="A84" s="26" t="s">
        <v>138</v>
      </c>
      <c r="B84" s="42" t="s">
        <v>139</v>
      </c>
      <c r="C84" s="10">
        <v>104000</v>
      </c>
      <c r="D84" s="27">
        <v>30989.58</v>
      </c>
      <c r="E84" s="27">
        <v>30989.58</v>
      </c>
      <c r="F84" s="9">
        <f t="shared" si="9"/>
        <v>100</v>
      </c>
    </row>
    <row r="85" spans="1:6" ht="18">
      <c r="A85" s="11" t="s">
        <v>24</v>
      </c>
      <c r="B85" s="41" t="s">
        <v>41</v>
      </c>
      <c r="C85" s="12">
        <f>C86+C95+C97+C100</f>
        <v>314251224.84</v>
      </c>
      <c r="D85" s="12">
        <f>D86+D95+D97+D100</f>
        <v>538070891.8100001</v>
      </c>
      <c r="E85" s="12">
        <f>E86+E95+E97+E100</f>
        <v>522517776.8399999</v>
      </c>
      <c r="F85" s="28">
        <f t="shared" si="9"/>
        <v>97.10946731987647</v>
      </c>
    </row>
    <row r="86" spans="1:6" ht="59.25" customHeight="1">
      <c r="A86" s="11" t="s">
        <v>32</v>
      </c>
      <c r="B86" s="41" t="s">
        <v>61</v>
      </c>
      <c r="C86" s="12">
        <f>C87+C88+C93+C94</f>
        <v>314251224.84</v>
      </c>
      <c r="D86" s="12">
        <f>D87+D88+D93+D94</f>
        <v>537755559.6</v>
      </c>
      <c r="E86" s="12">
        <f>E87+E88+E93+E94</f>
        <v>522202444.62999994</v>
      </c>
      <c r="F86" s="28">
        <f t="shared" si="9"/>
        <v>97.10777235263379</v>
      </c>
    </row>
    <row r="87" spans="1:6" ht="33">
      <c r="A87" s="30" t="s">
        <v>38</v>
      </c>
      <c r="B87" s="38" t="s">
        <v>62</v>
      </c>
      <c r="C87" s="13">
        <f>129295875.95+6512926.87</f>
        <v>135808802.82</v>
      </c>
      <c r="D87" s="13">
        <v>152494053.88</v>
      </c>
      <c r="E87" s="13">
        <v>152494053.88</v>
      </c>
      <c r="F87" s="9">
        <f t="shared" si="9"/>
        <v>100</v>
      </c>
    </row>
    <row r="88" spans="1:6" s="6" customFormat="1" ht="49.5">
      <c r="A88" s="30" t="s">
        <v>39</v>
      </c>
      <c r="B88" s="42" t="s">
        <v>63</v>
      </c>
      <c r="C88" s="13">
        <f>26552604.64-3448165.76</f>
        <v>23104438.880000003</v>
      </c>
      <c r="D88" s="13">
        <v>222572407.93</v>
      </c>
      <c r="E88" s="13">
        <v>209120491.42</v>
      </c>
      <c r="F88" s="9">
        <f t="shared" si="9"/>
        <v>93.95616166662009</v>
      </c>
    </row>
    <row r="89" spans="1:6" s="6" customFormat="1" ht="66" hidden="1">
      <c r="A89" s="30" t="s">
        <v>74</v>
      </c>
      <c r="B89" s="42" t="s">
        <v>75</v>
      </c>
      <c r="C89" s="13">
        <f aca="true" t="shared" si="10" ref="C89:E90">C90</f>
        <v>0</v>
      </c>
      <c r="D89" s="13">
        <f t="shared" si="10"/>
        <v>0</v>
      </c>
      <c r="E89" s="13">
        <f t="shared" si="10"/>
        <v>0</v>
      </c>
      <c r="F89" s="9" t="e">
        <f t="shared" si="9"/>
        <v>#DIV/0!</v>
      </c>
    </row>
    <row r="90" spans="1:6" s="6" customFormat="1" ht="82.5" hidden="1">
      <c r="A90" s="30" t="s">
        <v>76</v>
      </c>
      <c r="B90" s="42" t="s">
        <v>77</v>
      </c>
      <c r="C90" s="13">
        <f t="shared" si="10"/>
        <v>0</v>
      </c>
      <c r="D90" s="13">
        <f t="shared" si="10"/>
        <v>0</v>
      </c>
      <c r="E90" s="13">
        <f t="shared" si="10"/>
        <v>0</v>
      </c>
      <c r="F90" s="9" t="e">
        <f t="shared" si="9"/>
        <v>#DIV/0!</v>
      </c>
    </row>
    <row r="91" spans="1:6" s="6" customFormat="1" ht="82.5" hidden="1">
      <c r="A91" s="30" t="s">
        <v>78</v>
      </c>
      <c r="B91" s="42" t="s">
        <v>77</v>
      </c>
      <c r="C91" s="13">
        <v>0</v>
      </c>
      <c r="D91" s="13">
        <v>0</v>
      </c>
      <c r="E91" s="13">
        <v>0</v>
      </c>
      <c r="F91" s="9" t="e">
        <f t="shared" si="9"/>
        <v>#DIV/0!</v>
      </c>
    </row>
    <row r="92" spans="1:6" ht="33" hidden="1">
      <c r="A92" s="30" t="s">
        <v>86</v>
      </c>
      <c r="B92" s="42" t="s">
        <v>64</v>
      </c>
      <c r="C92" s="13">
        <v>0</v>
      </c>
      <c r="D92" s="13">
        <v>0</v>
      </c>
      <c r="E92" s="13">
        <v>0</v>
      </c>
      <c r="F92" s="9" t="e">
        <f t="shared" si="9"/>
        <v>#DIV/0!</v>
      </c>
    </row>
    <row r="93" spans="1:6" ht="33">
      <c r="A93" s="30" t="s">
        <v>40</v>
      </c>
      <c r="B93" s="38" t="s">
        <v>65</v>
      </c>
      <c r="C93" s="13">
        <f>134282295.76-500263.24</f>
        <v>133782032.52</v>
      </c>
      <c r="D93" s="13">
        <v>133340335.57</v>
      </c>
      <c r="E93" s="13">
        <v>132578354.45</v>
      </c>
      <c r="F93" s="9">
        <f t="shared" si="9"/>
        <v>99.4285441710172</v>
      </c>
    </row>
    <row r="94" spans="1:6" ht="18">
      <c r="A94" s="15" t="s">
        <v>66</v>
      </c>
      <c r="B94" s="38" t="s">
        <v>67</v>
      </c>
      <c r="C94" s="13">
        <f>8436960+12752157.22+366833.4</f>
        <v>21555950.619999997</v>
      </c>
      <c r="D94" s="13">
        <v>29348762.22</v>
      </c>
      <c r="E94" s="13">
        <v>28009544.88</v>
      </c>
      <c r="F94" s="28">
        <f t="shared" si="9"/>
        <v>95.43688646914255</v>
      </c>
    </row>
    <row r="95" spans="1:6" ht="42" customHeight="1">
      <c r="A95" s="11" t="s">
        <v>68</v>
      </c>
      <c r="B95" s="37" t="s">
        <v>154</v>
      </c>
      <c r="C95" s="12">
        <f>C96</f>
        <v>0</v>
      </c>
      <c r="D95" s="12">
        <f>D96</f>
        <v>101000</v>
      </c>
      <c r="E95" s="12">
        <f>E96</f>
        <v>101000</v>
      </c>
      <c r="F95" s="28">
        <f t="shared" si="9"/>
        <v>100</v>
      </c>
    </row>
    <row r="96" spans="1:6" ht="37.5" customHeight="1">
      <c r="A96" s="33" t="s">
        <v>155</v>
      </c>
      <c r="B96" s="38" t="s">
        <v>156</v>
      </c>
      <c r="C96" s="13">
        <v>0</v>
      </c>
      <c r="D96" s="13">
        <v>101000</v>
      </c>
      <c r="E96" s="13">
        <v>101000</v>
      </c>
      <c r="F96" s="9">
        <f t="shared" si="9"/>
        <v>100</v>
      </c>
    </row>
    <row r="97" spans="1:6" ht="122.25" customHeight="1">
      <c r="A97" s="11" t="s">
        <v>153</v>
      </c>
      <c r="B97" s="45" t="s">
        <v>157</v>
      </c>
      <c r="C97" s="12">
        <f aca="true" t="shared" si="11" ref="C97:E98">C98</f>
        <v>0</v>
      </c>
      <c r="D97" s="12">
        <f t="shared" si="11"/>
        <v>487536</v>
      </c>
      <c r="E97" s="12">
        <f t="shared" si="11"/>
        <v>487536</v>
      </c>
      <c r="F97" s="28">
        <f t="shared" si="9"/>
        <v>100</v>
      </c>
    </row>
    <row r="98" spans="1:6" ht="132.75" customHeight="1">
      <c r="A98" s="33" t="s">
        <v>158</v>
      </c>
      <c r="B98" s="43" t="s">
        <v>159</v>
      </c>
      <c r="C98" s="13">
        <f t="shared" si="11"/>
        <v>0</v>
      </c>
      <c r="D98" s="13">
        <f t="shared" si="11"/>
        <v>487536</v>
      </c>
      <c r="E98" s="13">
        <f t="shared" si="11"/>
        <v>487536</v>
      </c>
      <c r="F98" s="9">
        <f t="shared" si="9"/>
        <v>100</v>
      </c>
    </row>
    <row r="99" spans="1:6" ht="132" customHeight="1">
      <c r="A99" s="33" t="s">
        <v>160</v>
      </c>
      <c r="B99" s="43" t="s">
        <v>161</v>
      </c>
      <c r="C99" s="13">
        <v>0</v>
      </c>
      <c r="D99" s="13">
        <v>487536</v>
      </c>
      <c r="E99" s="13">
        <v>487536</v>
      </c>
      <c r="F99" s="9">
        <f t="shared" si="9"/>
        <v>100</v>
      </c>
    </row>
    <row r="100" spans="1:6" ht="85.5" customHeight="1">
      <c r="A100" s="11" t="s">
        <v>71</v>
      </c>
      <c r="B100" s="37" t="s">
        <v>162</v>
      </c>
      <c r="C100" s="12">
        <f>C101</f>
        <v>0</v>
      </c>
      <c r="D100" s="12">
        <f>D101</f>
        <v>-273203.79</v>
      </c>
      <c r="E100" s="12">
        <f>E101</f>
        <v>-273203.79</v>
      </c>
      <c r="F100" s="28">
        <f t="shared" si="9"/>
        <v>100</v>
      </c>
    </row>
    <row r="101" spans="1:6" ht="72.75" customHeight="1">
      <c r="A101" s="33" t="s">
        <v>163</v>
      </c>
      <c r="B101" s="38" t="s">
        <v>164</v>
      </c>
      <c r="C101" s="13">
        <v>0</v>
      </c>
      <c r="D101" s="13">
        <v>-273203.79</v>
      </c>
      <c r="E101" s="13">
        <v>-273203.79</v>
      </c>
      <c r="F101" s="9">
        <f t="shared" si="9"/>
        <v>100</v>
      </c>
    </row>
    <row r="102" spans="1:6" ht="36" customHeight="1">
      <c r="A102" s="51" t="s">
        <v>42</v>
      </c>
      <c r="B102" s="52"/>
      <c r="C102" s="16">
        <f>C16+C85</f>
        <v>387173404.29999995</v>
      </c>
      <c r="D102" s="28">
        <f>D16+D85</f>
        <v>618371181.6600001</v>
      </c>
      <c r="E102" s="28">
        <f>E16+E85</f>
        <v>611172116.7199999</v>
      </c>
      <c r="F102" s="28">
        <f t="shared" si="9"/>
        <v>98.83580199829584</v>
      </c>
    </row>
    <row r="103" spans="4:5" ht="18">
      <c r="D103" s="4"/>
      <c r="E103" s="4"/>
    </row>
    <row r="107" ht="18">
      <c r="C107" s="8"/>
    </row>
  </sheetData>
  <sheetProtection/>
  <mergeCells count="16">
    <mergeCell ref="A102:B102"/>
    <mergeCell ref="A13:A14"/>
    <mergeCell ref="B13:B14"/>
    <mergeCell ref="C13:D13"/>
    <mergeCell ref="C1:F1"/>
    <mergeCell ref="C2:F2"/>
    <mergeCell ref="C3:F3"/>
    <mergeCell ref="C4:F4"/>
    <mergeCell ref="C5:F5"/>
    <mergeCell ref="C6:F6"/>
    <mergeCell ref="E13:E14"/>
    <mergeCell ref="F13:F14"/>
    <mergeCell ref="C7:F7"/>
    <mergeCell ref="C8:F8"/>
    <mergeCell ref="A11:F11"/>
    <mergeCell ref="A12:F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2021-12-07T12:09:25Z</cp:lastPrinted>
  <dcterms:created xsi:type="dcterms:W3CDTF">2009-08-21T08:27:43Z</dcterms:created>
  <dcterms:modified xsi:type="dcterms:W3CDTF">2023-04-25T06:28:23Z</dcterms:modified>
  <cp:category/>
  <cp:version/>
  <cp:contentType/>
  <cp:contentStatus/>
</cp:coreProperties>
</file>