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916" activeTab="0"/>
  </bookViews>
  <sheets>
    <sheet name="Таблица 2" sheetId="1" r:id="rId1"/>
  </sheets>
  <definedNames/>
  <calcPr fullCalcOnLoad="1"/>
</workbook>
</file>

<file path=xl/sharedStrings.xml><?xml version="1.0" encoding="utf-8"?>
<sst xmlns="http://schemas.openxmlformats.org/spreadsheetml/2006/main" count="84" uniqueCount="83">
  <si>
    <t>ОБЩЕГОСУДАРСТВЕННЫЕ ВОПРОСЫ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</si>
  <si>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</si>
  <si>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</si>
  <si>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</si>
  <si>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</si>
  <si>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фонды</t>
  </si>
  <si>
    <t>Другие общегосударственные вопросы</t>
  </si>
  <si>
    <t>НАЦИОНАЛЬНАЯ БЕЗОПАСНОСТЬ И ПРАВООХРАНИТЕЛЬНАЯ ДЕЯТЕЛЬНОСТЬ</t>
  </si>
  <si>
    <t>НАЦИОНАЛЬНАЯ ЭКОНОМИКА</t>
  </si>
  <si>
    <t>Сельское хозяйство и рыболовство</t>
  </si>
  <si>
    <t>Транспорт</t>
  </si>
  <si>
    <t>Дорожное хозяйство (дорожные фонды)</t>
  </si>
  <si>
    <t>Другие вопросы в области национальной экономики</t>
  </si>
  <si>
    <t>ЖИЛИЩНО-КОММУНАЛЬНОЕ ХОЗЯЙСТВО</t>
  </si>
  <si>
    <t>Коммунальное хозяйство</t>
  </si>
  <si>
    <t>Дошкольное образование</t>
  </si>
  <si>
    <t>Профессиональная подготовка, переподготовка и повышение квалификации</t>
  </si>
  <si>
    <t>Молодежная политика</t>
  </si>
  <si>
    <t>Другие вопросы в области образования</t>
  </si>
  <si>
    <t>КУЛЬТУРА, КИНЕМАТОГРАФИЯ</t>
  </si>
  <si>
    <t>Культура</t>
  </si>
  <si>
    <t>СОЦИАЛЬНАЯ ПОЛИТИКА</t>
  </si>
  <si>
    <t>Пенсионное обеспечение</t>
  </si>
  <si>
    <t>Социальное обеспечение населения</t>
  </si>
  <si>
    <t>Охрана семьи и детства</t>
  </si>
  <si>
    <t>ФИЗИЧЕСКАЯ КУЛЬТУРА И СПОРТ</t>
  </si>
  <si>
    <t>Массовый спорт</t>
  </si>
  <si>
    <t>Жилищное хозяйство</t>
  </si>
  <si>
    <t>Благоустройство</t>
  </si>
  <si>
    <t>Дополнительное образование детей</t>
  </si>
  <si>
    <t xml:space="preserve">ОБРАЗОВАНИЕ </t>
  </si>
  <si>
    <t xml:space="preserve">Общее образование 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</si>
  <si>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</si>
  <si>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</si>
  <si>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>Таблица № 2</t>
  </si>
  <si>
    <t>Наименование показателя</t>
  </si>
  <si>
    <t>Расходы бюджета - всего</t>
  </si>
  <si>
    <t>в том числе:</t>
  </si>
  <si>
    <t>Код расхода по бюджетной классификации</t>
  </si>
  <si>
    <t>х</t>
  </si>
  <si>
    <t>Процент исполнения (%)</t>
  </si>
  <si>
    <t xml:space="preserve"> 000 0100 0000000000 000</t>
  </si>
  <si>
    <t xml:space="preserve"> 000 0102 0000000000 000</t>
  </si>
  <si>
    <t xml:space="preserve"> 000 0103 0000000000 000</t>
  </si>
  <si>
    <t xml:space="preserve"> 000 0104 0000000000 000</t>
  </si>
  <si>
    <t xml:space="preserve"> 000 0106 0000000000 000</t>
  </si>
  <si>
    <t xml:space="preserve"> 000 0111 0000000000 000</t>
  </si>
  <si>
    <t xml:space="preserve"> 000 0113 0000000000 000</t>
  </si>
  <si>
    <t xml:space="preserve"> 000 0309 0000000000 000</t>
  </si>
  <si>
    <t xml:space="preserve"> 000 0300 0000000000 000</t>
  </si>
  <si>
    <t xml:space="preserve"> 000 0310 0000000000 000</t>
  </si>
  <si>
    <t xml:space="preserve"> 000 0400 0000000000 000</t>
  </si>
  <si>
    <t xml:space="preserve"> 000 0405 0000000000 000</t>
  </si>
  <si>
    <t xml:space="preserve"> 000 0408 0000000000 000</t>
  </si>
  <si>
    <t xml:space="preserve"> 000 0409 0000000000 000</t>
  </si>
  <si>
    <t xml:space="preserve"> 000 0412 0000000000 000</t>
  </si>
  <si>
    <t xml:space="preserve"> 000 0500 0000000000 000</t>
  </si>
  <si>
    <t xml:space="preserve"> 000 0501 0000000000 000</t>
  </si>
  <si>
    <t xml:space="preserve"> 000 0502 0000000000 000</t>
  </si>
  <si>
    <t xml:space="preserve"> 000 0503 0000000000 000</t>
  </si>
  <si>
    <t xml:space="preserve"> 000 0700 0000000000 000</t>
  </si>
  <si>
    <t xml:space="preserve"> 000 0701 0000000000 000</t>
  </si>
  <si>
    <t xml:space="preserve"> 000 0702 0000000000 000</t>
  </si>
  <si>
    <t xml:space="preserve"> 000 0703 0000000000 000</t>
  </si>
  <si>
    <t xml:space="preserve"> 000 0705 0000000000 000</t>
  </si>
  <si>
    <t xml:space="preserve"> 000 0707 0000000000 000</t>
  </si>
  <si>
    <t xml:space="preserve"> 000 0709 0000000000 000</t>
  </si>
  <si>
    <t xml:space="preserve"> 000 0800 0000000000 000</t>
  </si>
  <si>
    <t xml:space="preserve"> 000 0801 0000000000 000</t>
  </si>
  <si>
    <t xml:space="preserve"> 000 1000 0000000000 000</t>
  </si>
  <si>
    <t xml:space="preserve"> 000 1001 0000000000 000</t>
  </si>
  <si>
    <t xml:space="preserve"> 000 1003 0000000000 000</t>
  </si>
  <si>
    <t xml:space="preserve"> 000 1004 0000000000 000</t>
  </si>
  <si>
    <t xml:space="preserve"> 000 1100 0000000000 000</t>
  </si>
  <si>
    <t xml:space="preserve"> 000 1102 0000000000 000</t>
  </si>
  <si>
    <t>Водное хозяйство</t>
  </si>
  <si>
    <t>000 0406 0000000000 000</t>
  </si>
  <si>
    <t>Расходы бюджета Южского муниципального района по разделам и подразделам классификации расходов бюджетов за 9 месяцев 2023 года</t>
  </si>
  <si>
    <t>Исполнено за 9 месяцев 2023 года (руб.)</t>
  </si>
  <si>
    <t>000 1006 0000000000 000</t>
  </si>
  <si>
    <t>Другие вопросы в области социальной политики</t>
  </si>
  <si>
    <t>Утвержденные бюджетные назначения по решению Совета Южского муниципального района от 22.12.2022 № 145 (руб.)</t>
  </si>
  <si>
    <t>Утвержденные бюджетные назначения по сводной бюджетной росписи на 01.10.2023 год (руб.)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</si>
</sst>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[$-FC19]d\ mmmm\ yyyy\ &quot;г.&quot;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name val="Calibri"/>
      <family val="2"/>
    </font>
    <font>
      <b/>
      <sz val="14"/>
      <color indexed="8"/>
      <name val="Times New Roman"/>
      <family val="1"/>
    </font>
    <font>
      <sz val="14"/>
      <color indexed="8"/>
      <name val="Times New Roman"/>
      <family val="1"/>
    </font>
    <font>
      <i/>
      <sz val="14"/>
      <color indexed="56"/>
      <name val="Times New Roman"/>
      <family val="1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4"/>
      <color rgb="FF000000"/>
      <name val="Times New Roman"/>
      <family val="1"/>
    </font>
    <font>
      <sz val="14"/>
      <color rgb="FF000000"/>
      <name val="Times New Roman"/>
      <family val="1"/>
    </font>
    <font>
      <i/>
      <sz val="14"/>
      <color rgb="FF00206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9" fontId="26" fillId="0" borderId="1">
      <alignment horizontal="center"/>
      <protection/>
    </xf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7" fillId="26" borderId="2" applyNumberFormat="0" applyAlignment="0" applyProtection="0"/>
    <xf numFmtId="0" fontId="28" fillId="27" borderId="3" applyNumberFormat="0" applyAlignment="0" applyProtection="0"/>
    <xf numFmtId="0" fontId="29" fillId="27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7" applyNumberFormat="0" applyFill="0" applyAlignment="0" applyProtection="0"/>
    <xf numFmtId="0" fontId="34" fillId="28" borderId="8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9" applyNumberFormat="0" applyFont="0" applyAlignment="0" applyProtection="0"/>
    <xf numFmtId="9" fontId="0" fillId="0" borderId="0" applyFont="0" applyFill="0" applyBorder="0" applyAlignment="0" applyProtection="0"/>
    <xf numFmtId="0" fontId="39" fillId="0" borderId="10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2" fillId="0" borderId="0" xfId="0" applyFont="1" applyFill="1" applyAlignment="1">
      <alignment horizontal="right"/>
    </xf>
    <xf numFmtId="0" fontId="21" fillId="0" borderId="0" xfId="0" applyFont="1" applyFill="1" applyAlignment="1">
      <alignment/>
    </xf>
    <xf numFmtId="0" fontId="42" fillId="0" borderId="0" xfId="0" applyFont="1" applyFill="1" applyAlignment="1">
      <alignment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/>
    </xf>
    <xf numFmtId="0" fontId="42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justify" vertical="center" wrapText="1"/>
    </xf>
    <xf numFmtId="4" fontId="3" fillId="0" borderId="11" xfId="0" applyNumberFormat="1" applyFont="1" applyFill="1" applyBorder="1" applyAlignment="1">
      <alignment horizontal="center" vertical="center"/>
    </xf>
    <xf numFmtId="0" fontId="43" fillId="0" borderId="11" xfId="0" applyFont="1" applyFill="1" applyBorder="1" applyAlignment="1">
      <alignment horizontal="justify" vertical="center" wrapText="1"/>
    </xf>
    <xf numFmtId="4" fontId="2" fillId="0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/>
    </xf>
    <xf numFmtId="4" fontId="3" fillId="33" borderId="11" xfId="0" applyNumberFormat="1" applyFont="1" applyFill="1" applyBorder="1" applyAlignment="1">
      <alignment horizontal="center" vertical="center"/>
    </xf>
    <xf numFmtId="4" fontId="2" fillId="33" borderId="11" xfId="0" applyNumberFormat="1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left" vertical="center" wrapText="1"/>
    </xf>
    <xf numFmtId="0" fontId="42" fillId="0" borderId="11" xfId="0" applyFont="1" applyFill="1" applyBorder="1" applyAlignment="1">
      <alignment horizontal="center" vertical="center" wrapText="1"/>
    </xf>
    <xf numFmtId="49" fontId="42" fillId="0" borderId="11" xfId="33" applyNumberFormat="1" applyFont="1" applyBorder="1" applyAlignment="1" applyProtection="1">
      <alignment horizontal="center" vertical="center"/>
      <protection/>
    </xf>
    <xf numFmtId="49" fontId="43" fillId="0" borderId="11" xfId="33" applyNumberFormat="1" applyFont="1" applyBorder="1" applyAlignment="1" applyProtection="1">
      <alignment horizontal="center" vertical="center"/>
      <protection/>
    </xf>
    <xf numFmtId="4" fontId="2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3" fillId="0" borderId="12" xfId="0" applyFont="1" applyFill="1" applyBorder="1" applyAlignment="1">
      <alignment horizontal="center" vertical="center" wrapText="1"/>
    </xf>
    <xf numFmtId="0" fontId="43" fillId="0" borderId="13" xfId="0" applyFont="1" applyFill="1" applyBorder="1" applyAlignment="1">
      <alignment horizontal="center" vertical="center" wrapText="1"/>
    </xf>
    <xf numFmtId="0" fontId="42" fillId="0" borderId="0" xfId="0" applyFont="1" applyFill="1" applyAlignment="1">
      <alignment horizontal="center" vertical="center" wrapText="1"/>
    </xf>
    <xf numFmtId="0" fontId="44" fillId="0" borderId="14" xfId="0" applyFont="1" applyFill="1" applyBorder="1" applyAlignment="1">
      <alignment horizontal="center" vertical="center" wrapText="1"/>
    </xf>
    <xf numFmtId="0" fontId="43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43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46"/>
  <sheetViews>
    <sheetView tabSelected="1" zoomScalePageLayoutView="0" workbookViewId="0" topLeftCell="A2">
      <selection activeCell="E35" sqref="E35"/>
    </sheetView>
  </sheetViews>
  <sheetFormatPr defaultColWidth="9.140625" defaultRowHeight="15"/>
  <cols>
    <col min="1" max="1" width="70.00390625" style="1" customWidth="1"/>
    <col min="2" max="2" width="36.421875" style="1" customWidth="1"/>
    <col min="3" max="3" width="21.421875" style="3" customWidth="1"/>
    <col min="4" max="4" width="20.00390625" style="3" customWidth="1"/>
    <col min="5" max="5" width="19.7109375" style="3" customWidth="1"/>
    <col min="6" max="6" width="19.8515625" style="3" customWidth="1"/>
    <col min="7" max="16384" width="9.140625" style="1" customWidth="1"/>
  </cols>
  <sheetData>
    <row r="1" ht="33.75" customHeight="1" hidden="1">
      <c r="F1" s="2" t="s">
        <v>34</v>
      </c>
    </row>
    <row r="2" ht="20.25" customHeight="1">
      <c r="F2" s="2" t="s">
        <v>34</v>
      </c>
    </row>
    <row r="3" spans="1:7" ht="52.5" customHeight="1">
      <c r="A3" s="23" t="s">
        <v>77</v>
      </c>
      <c r="B3" s="23"/>
      <c r="C3" s="23"/>
      <c r="D3" s="23"/>
      <c r="E3" s="23"/>
      <c r="F3" s="23"/>
      <c r="G3" s="4"/>
    </row>
    <row r="4" spans="1:6" ht="18" customHeight="1" hidden="1">
      <c r="A4" s="24"/>
      <c r="B4" s="24"/>
      <c r="C4" s="24"/>
      <c r="D4" s="24"/>
      <c r="E4" s="24"/>
      <c r="F4" s="24"/>
    </row>
    <row r="5" spans="1:6" ht="17.25" customHeight="1">
      <c r="A5" s="25" t="s">
        <v>35</v>
      </c>
      <c r="B5" s="21" t="s">
        <v>38</v>
      </c>
      <c r="C5" s="20" t="s">
        <v>81</v>
      </c>
      <c r="D5" s="26" t="s">
        <v>82</v>
      </c>
      <c r="E5" s="20" t="s">
        <v>78</v>
      </c>
      <c r="F5" s="20" t="s">
        <v>40</v>
      </c>
    </row>
    <row r="6" spans="1:6" ht="179.25" customHeight="1">
      <c r="A6" s="25"/>
      <c r="B6" s="22"/>
      <c r="C6" s="20"/>
      <c r="D6" s="27"/>
      <c r="E6" s="20"/>
      <c r="F6" s="20"/>
    </row>
    <row r="7" spans="1:6" ht="13.5" customHeight="1">
      <c r="A7" s="5">
        <v>1</v>
      </c>
      <c r="B7" s="5">
        <v>2</v>
      </c>
      <c r="C7" s="6">
        <v>3</v>
      </c>
      <c r="D7" s="6">
        <v>4</v>
      </c>
      <c r="E7" s="6">
        <v>5</v>
      </c>
      <c r="F7" s="6">
        <v>6</v>
      </c>
    </row>
    <row r="8" spans="1:6" ht="24" customHeight="1">
      <c r="A8" s="7" t="s">
        <v>36</v>
      </c>
      <c r="B8" s="16" t="s">
        <v>39</v>
      </c>
      <c r="C8" s="9">
        <f>C10+C17+C20+C26+C30+C37+C39+C44</f>
        <v>519796892.25000006</v>
      </c>
      <c r="D8" s="9">
        <f>D10+D17+D20+D26+D30+D37+D39+D44</f>
        <v>520166199.73</v>
      </c>
      <c r="E8" s="9">
        <f>E10+E17+E20+E26+E30+E37+E39+E44</f>
        <v>359766169.53000003</v>
      </c>
      <c r="F8" s="9">
        <f>E8/D8*100</f>
        <v>69.16369608727787</v>
      </c>
    </row>
    <row r="9" spans="1:6" ht="24" customHeight="1">
      <c r="A9" s="15" t="s">
        <v>37</v>
      </c>
      <c r="B9" s="5"/>
      <c r="C9" s="6"/>
      <c r="D9" s="6"/>
      <c r="E9" s="6"/>
      <c r="F9" s="9"/>
    </row>
    <row r="10" spans="1:6" ht="17.25">
      <c r="A10" s="8" t="s">
        <v>0</v>
      </c>
      <c r="B10" s="17" t="s">
        <v>41</v>
      </c>
      <c r="C10" s="9">
        <f>SUM(C11:C16)</f>
        <v>90612423.42</v>
      </c>
      <c r="D10" s="9">
        <f>SUM(D11:D16)</f>
        <v>90612423.42</v>
      </c>
      <c r="E10" s="9">
        <f>SUM(E11:E16)</f>
        <v>59457649.08</v>
      </c>
      <c r="F10" s="9">
        <f aca="true" t="shared" si="0" ref="F10:F45">E10/D10*100</f>
        <v>65.61754650839245</v>
      </c>
    </row>
    <row r="11" spans="1:6" ht="42" customHeight="1">
      <c r="A11" s="10" t="s">
        <v>1</v>
      </c>
      <c r="B11" s="18" t="s">
        <v>42</v>
      </c>
      <c r="C11" s="11">
        <v>3055041.33</v>
      </c>
      <c r="D11" s="11">
        <v>3055041.33</v>
      </c>
      <c r="E11" s="11">
        <v>2598875.27</v>
      </c>
      <c r="F11" s="11">
        <f t="shared" si="0"/>
        <v>85.06841607933336</v>
      </c>
    </row>
    <row r="12" spans="1:6" ht="54">
      <c r="A12" s="10" t="s">
        <v>2</v>
      </c>
      <c r="B12" s="18" t="s">
        <v>43</v>
      </c>
      <c r="C12" s="11">
        <v>3969400.16</v>
      </c>
      <c r="D12" s="11">
        <v>3969400.16</v>
      </c>
      <c r="E12" s="11">
        <v>2755127.87</v>
      </c>
      <c r="F12" s="11">
        <f t="shared" si="0"/>
        <v>69.40917415592587</v>
      </c>
    </row>
    <row r="13" spans="1:6" ht="65.25" customHeight="1">
      <c r="A13" s="10" t="s">
        <v>3</v>
      </c>
      <c r="B13" s="18" t="s">
        <v>44</v>
      </c>
      <c r="C13" s="12">
        <v>26341684.03</v>
      </c>
      <c r="D13" s="12">
        <v>26341684.03</v>
      </c>
      <c r="E13" s="19">
        <v>18553043.12</v>
      </c>
      <c r="F13" s="11">
        <f t="shared" si="0"/>
        <v>70.43225899631292</v>
      </c>
    </row>
    <row r="14" spans="1:6" ht="54">
      <c r="A14" s="10" t="s">
        <v>4</v>
      </c>
      <c r="B14" s="18" t="s">
        <v>45</v>
      </c>
      <c r="C14" s="12">
        <v>13308087.37</v>
      </c>
      <c r="D14" s="12">
        <v>13308087.37</v>
      </c>
      <c r="E14" s="11">
        <v>9378557.32</v>
      </c>
      <c r="F14" s="11">
        <f t="shared" si="0"/>
        <v>70.47261608111911</v>
      </c>
    </row>
    <row r="15" spans="1:6" ht="18">
      <c r="A15" s="10" t="s">
        <v>5</v>
      </c>
      <c r="B15" s="18" t="s">
        <v>46</v>
      </c>
      <c r="C15" s="12">
        <v>818939.26</v>
      </c>
      <c r="D15" s="12">
        <v>818939.26</v>
      </c>
      <c r="E15" s="19">
        <v>0</v>
      </c>
      <c r="F15" s="11">
        <f t="shared" si="0"/>
        <v>0</v>
      </c>
    </row>
    <row r="16" spans="1:6" ht="18">
      <c r="A16" s="10" t="s">
        <v>6</v>
      </c>
      <c r="B16" s="18" t="s">
        <v>47</v>
      </c>
      <c r="C16" s="12">
        <v>43119271.27</v>
      </c>
      <c r="D16" s="12">
        <v>43119271.27</v>
      </c>
      <c r="E16" s="11">
        <v>26172045.5</v>
      </c>
      <c r="F16" s="11">
        <f t="shared" si="0"/>
        <v>60.69686413788968</v>
      </c>
    </row>
    <row r="17" spans="1:6" ht="34.5">
      <c r="A17" s="7" t="s">
        <v>7</v>
      </c>
      <c r="B17" s="17" t="s">
        <v>49</v>
      </c>
      <c r="C17" s="13">
        <f>SUM(C18:C19)</f>
        <v>2090755.94</v>
      </c>
      <c r="D17" s="13">
        <f>SUM(D18:D19)</f>
        <v>2090755.94</v>
      </c>
      <c r="E17" s="9">
        <f>SUM(E18:E19)</f>
        <v>1432391.24</v>
      </c>
      <c r="F17" s="9">
        <f t="shared" si="0"/>
        <v>68.51068613967443</v>
      </c>
    </row>
    <row r="18" spans="1:6" ht="21.75" customHeight="1">
      <c r="A18" s="10" t="s">
        <v>32</v>
      </c>
      <c r="B18" s="18" t="s">
        <v>48</v>
      </c>
      <c r="C18" s="12">
        <v>1540755.94</v>
      </c>
      <c r="D18" s="12">
        <v>1540755.94</v>
      </c>
      <c r="E18" s="11">
        <v>1432391.24</v>
      </c>
      <c r="F18" s="11">
        <f t="shared" si="0"/>
        <v>92.96678356469617</v>
      </c>
    </row>
    <row r="19" spans="1:6" ht="57" customHeight="1">
      <c r="A19" s="10" t="s">
        <v>33</v>
      </c>
      <c r="B19" s="18" t="s">
        <v>50</v>
      </c>
      <c r="C19" s="12">
        <v>550000</v>
      </c>
      <c r="D19" s="12">
        <v>550000</v>
      </c>
      <c r="E19" s="11">
        <v>0</v>
      </c>
      <c r="F19" s="11">
        <f t="shared" si="0"/>
        <v>0</v>
      </c>
    </row>
    <row r="20" spans="1:6" ht="17.25">
      <c r="A20" s="8" t="s">
        <v>8</v>
      </c>
      <c r="B20" s="17" t="s">
        <v>51</v>
      </c>
      <c r="C20" s="13">
        <f>SUM(C21:C25)</f>
        <v>60951796.44</v>
      </c>
      <c r="D20" s="13">
        <f>SUM(D21:D25)</f>
        <v>60951796.44</v>
      </c>
      <c r="E20" s="9">
        <f>SUM(E21:E25)</f>
        <v>43940725.58</v>
      </c>
      <c r="F20" s="9">
        <f t="shared" si="0"/>
        <v>72.09094423206143</v>
      </c>
    </row>
    <row r="21" spans="1:6" ht="18">
      <c r="A21" s="10" t="s">
        <v>9</v>
      </c>
      <c r="B21" s="18" t="s">
        <v>52</v>
      </c>
      <c r="C21" s="12">
        <f>254736.65-245.97+230000</f>
        <v>484490.68</v>
      </c>
      <c r="D21" s="12">
        <f>254736.65-245.97+230000</f>
        <v>484490.68</v>
      </c>
      <c r="E21" s="19">
        <v>67850</v>
      </c>
      <c r="F21" s="11">
        <f t="shared" si="0"/>
        <v>14.004397360130849</v>
      </c>
    </row>
    <row r="22" spans="1:6" ht="18">
      <c r="A22" s="10" t="s">
        <v>75</v>
      </c>
      <c r="B22" s="18" t="s">
        <v>76</v>
      </c>
      <c r="C22" s="12">
        <v>269994.76</v>
      </c>
      <c r="D22" s="12">
        <v>269994.76</v>
      </c>
      <c r="E22" s="19">
        <v>269994.76</v>
      </c>
      <c r="F22" s="11">
        <f t="shared" si="0"/>
        <v>100</v>
      </c>
    </row>
    <row r="23" spans="1:6" ht="18">
      <c r="A23" s="10" t="s">
        <v>10</v>
      </c>
      <c r="B23" s="18" t="s">
        <v>53</v>
      </c>
      <c r="C23" s="12">
        <v>3982899.36</v>
      </c>
      <c r="D23" s="12">
        <v>3982899.36</v>
      </c>
      <c r="E23" s="11">
        <v>2710606.88</v>
      </c>
      <c r="F23" s="11">
        <f t="shared" si="0"/>
        <v>68.05612281400954</v>
      </c>
    </row>
    <row r="24" spans="1:6" ht="18">
      <c r="A24" s="10" t="s">
        <v>11</v>
      </c>
      <c r="B24" s="18" t="s">
        <v>54</v>
      </c>
      <c r="C24" s="12">
        <v>55554165.67</v>
      </c>
      <c r="D24" s="12">
        <v>55554165.67</v>
      </c>
      <c r="E24" s="11">
        <v>40492758.94</v>
      </c>
      <c r="F24" s="11">
        <f t="shared" si="0"/>
        <v>72.88878961936537</v>
      </c>
    </row>
    <row r="25" spans="1:6" ht="18">
      <c r="A25" s="10" t="s">
        <v>12</v>
      </c>
      <c r="B25" s="18" t="s">
        <v>55</v>
      </c>
      <c r="C25" s="12">
        <f>550000+245.97+110000</f>
        <v>660245.97</v>
      </c>
      <c r="D25" s="12">
        <f>550000+245.97+110000</f>
        <v>660245.97</v>
      </c>
      <c r="E25" s="19">
        <v>399515</v>
      </c>
      <c r="F25" s="11">
        <f t="shared" si="0"/>
        <v>60.510024771525686</v>
      </c>
    </row>
    <row r="26" spans="1:6" ht="17.25">
      <c r="A26" s="8" t="s">
        <v>13</v>
      </c>
      <c r="B26" s="17" t="s">
        <v>56</v>
      </c>
      <c r="C26" s="13">
        <f>SUM(C27:C29)</f>
        <v>11843753.72</v>
      </c>
      <c r="D26" s="13">
        <f>SUM(D27:D29)</f>
        <v>11843753.72</v>
      </c>
      <c r="E26" s="9">
        <f>SUM(E27:E29)</f>
        <v>5112371.74</v>
      </c>
      <c r="F26" s="9">
        <f t="shared" si="0"/>
        <v>43.165130421168534</v>
      </c>
    </row>
    <row r="27" spans="1:6" ht="18">
      <c r="A27" s="10" t="s">
        <v>27</v>
      </c>
      <c r="B27" s="18" t="s">
        <v>57</v>
      </c>
      <c r="C27" s="12">
        <v>1068408.99</v>
      </c>
      <c r="D27" s="12">
        <v>1068408.99</v>
      </c>
      <c r="E27" s="19">
        <v>405495.53</v>
      </c>
      <c r="F27" s="11">
        <f t="shared" si="0"/>
        <v>37.9532120934325</v>
      </c>
    </row>
    <row r="28" spans="1:6" ht="18">
      <c r="A28" s="10" t="s">
        <v>14</v>
      </c>
      <c r="B28" s="18" t="s">
        <v>58</v>
      </c>
      <c r="C28" s="12">
        <v>7002047.88</v>
      </c>
      <c r="D28" s="12">
        <v>7002047.88</v>
      </c>
      <c r="E28" s="19">
        <v>3882672.04</v>
      </c>
      <c r="F28" s="11">
        <f t="shared" si="0"/>
        <v>55.45052114096654</v>
      </c>
    </row>
    <row r="29" spans="1:6" ht="18">
      <c r="A29" s="10" t="s">
        <v>28</v>
      </c>
      <c r="B29" s="18" t="s">
        <v>59</v>
      </c>
      <c r="C29" s="14">
        <v>3773296.85</v>
      </c>
      <c r="D29" s="14">
        <v>3773296.85</v>
      </c>
      <c r="E29" s="19">
        <v>824204.17</v>
      </c>
      <c r="F29" s="11">
        <f t="shared" si="0"/>
        <v>21.84307789089003</v>
      </c>
    </row>
    <row r="30" spans="1:6" ht="17.25">
      <c r="A30" s="8" t="s">
        <v>30</v>
      </c>
      <c r="B30" s="17" t="s">
        <v>60</v>
      </c>
      <c r="C30" s="13">
        <f>SUM(C31:C36)</f>
        <v>301215082.10999995</v>
      </c>
      <c r="D30" s="13">
        <f>SUM(D31:D36)</f>
        <v>301215082.10999995</v>
      </c>
      <c r="E30" s="9">
        <f>SUM(E31:E36)</f>
        <v>209847186.55</v>
      </c>
      <c r="F30" s="9">
        <f t="shared" si="0"/>
        <v>69.6668922020865</v>
      </c>
    </row>
    <row r="31" spans="1:6" ht="18">
      <c r="A31" s="10" t="s">
        <v>15</v>
      </c>
      <c r="B31" s="18" t="s">
        <v>61</v>
      </c>
      <c r="C31" s="12">
        <v>92606937.44</v>
      </c>
      <c r="D31" s="12">
        <v>92606937.44</v>
      </c>
      <c r="E31" s="19">
        <v>65196962.79</v>
      </c>
      <c r="F31" s="11">
        <f t="shared" si="0"/>
        <v>70.40181285796335</v>
      </c>
    </row>
    <row r="32" spans="1:6" ht="18">
      <c r="A32" s="10" t="s">
        <v>31</v>
      </c>
      <c r="B32" s="18" t="s">
        <v>62</v>
      </c>
      <c r="C32" s="12">
        <v>159498180.19</v>
      </c>
      <c r="D32" s="12">
        <v>159498180.19</v>
      </c>
      <c r="E32" s="19">
        <v>107850491.05</v>
      </c>
      <c r="F32" s="11">
        <f t="shared" si="0"/>
        <v>67.61863421985417</v>
      </c>
    </row>
    <row r="33" spans="1:6" ht="18">
      <c r="A33" s="10" t="s">
        <v>29</v>
      </c>
      <c r="B33" s="18" t="s">
        <v>63</v>
      </c>
      <c r="C33" s="12">
        <v>30229521.83</v>
      </c>
      <c r="D33" s="12">
        <v>30229521.83</v>
      </c>
      <c r="E33" s="19">
        <v>23612329.57</v>
      </c>
      <c r="F33" s="11">
        <f t="shared" si="0"/>
        <v>78.1101656281144</v>
      </c>
    </row>
    <row r="34" spans="1:6" ht="36">
      <c r="A34" s="10" t="s">
        <v>16</v>
      </c>
      <c r="B34" s="18" t="s">
        <v>64</v>
      </c>
      <c r="C34" s="12">
        <v>188400</v>
      </c>
      <c r="D34" s="12">
        <v>188400</v>
      </c>
      <c r="E34" s="19">
        <v>86160</v>
      </c>
      <c r="F34" s="11">
        <f t="shared" si="0"/>
        <v>45.732484076433124</v>
      </c>
    </row>
    <row r="35" spans="1:6" ht="18">
      <c r="A35" s="10" t="s">
        <v>17</v>
      </c>
      <c r="B35" s="18" t="s">
        <v>65</v>
      </c>
      <c r="C35" s="12">
        <v>728990</v>
      </c>
      <c r="D35" s="12">
        <v>728990</v>
      </c>
      <c r="E35" s="11">
        <v>353370</v>
      </c>
      <c r="F35" s="11">
        <f t="shared" si="0"/>
        <v>48.47391596592546</v>
      </c>
    </row>
    <row r="36" spans="1:6" ht="18">
      <c r="A36" s="10" t="s">
        <v>18</v>
      </c>
      <c r="B36" s="18" t="s">
        <v>66</v>
      </c>
      <c r="C36" s="12">
        <v>17963052.65</v>
      </c>
      <c r="D36" s="12">
        <v>17963052.65</v>
      </c>
      <c r="E36" s="19">
        <v>12747873.14</v>
      </c>
      <c r="F36" s="11">
        <f t="shared" si="0"/>
        <v>70.96718686063642</v>
      </c>
    </row>
    <row r="37" spans="1:6" ht="17.25">
      <c r="A37" s="8" t="s">
        <v>19</v>
      </c>
      <c r="B37" s="17" t="s">
        <v>67</v>
      </c>
      <c r="C37" s="13">
        <f>C38</f>
        <v>37342297.35</v>
      </c>
      <c r="D37" s="13">
        <f>D38</f>
        <v>37342297.35</v>
      </c>
      <c r="E37" s="9">
        <f>E38</f>
        <v>28268560.64</v>
      </c>
      <c r="F37" s="9">
        <f t="shared" si="0"/>
        <v>75.70118242872381</v>
      </c>
    </row>
    <row r="38" spans="1:6" ht="18">
      <c r="A38" s="10" t="s">
        <v>20</v>
      </c>
      <c r="B38" s="18" t="s">
        <v>68</v>
      </c>
      <c r="C38" s="12">
        <v>37342297.35</v>
      </c>
      <c r="D38" s="12">
        <v>37342297.35</v>
      </c>
      <c r="E38" s="19">
        <v>28268560.64</v>
      </c>
      <c r="F38" s="11">
        <f t="shared" si="0"/>
        <v>75.70118242872381</v>
      </c>
    </row>
    <row r="39" spans="1:6" ht="17.25">
      <c r="A39" s="8" t="s">
        <v>21</v>
      </c>
      <c r="B39" s="17" t="s">
        <v>69</v>
      </c>
      <c r="C39" s="13">
        <f>SUM(C40:C43)</f>
        <v>12101861.41</v>
      </c>
      <c r="D39" s="13">
        <f>SUM(D40:D43)</f>
        <v>12471168.89</v>
      </c>
      <c r="E39" s="9">
        <f>SUM(E40:E43)</f>
        <v>9380003.66</v>
      </c>
      <c r="F39" s="9">
        <f t="shared" si="0"/>
        <v>75.21350839472113</v>
      </c>
    </row>
    <row r="40" spans="1:6" ht="18">
      <c r="A40" s="10" t="s">
        <v>22</v>
      </c>
      <c r="B40" s="18" t="s">
        <v>70</v>
      </c>
      <c r="C40" s="14">
        <v>2217974.52</v>
      </c>
      <c r="D40" s="14">
        <v>2217974.52</v>
      </c>
      <c r="E40" s="11">
        <v>1630789.99</v>
      </c>
      <c r="F40" s="11">
        <f t="shared" si="0"/>
        <v>73.52609217530596</v>
      </c>
    </row>
    <row r="41" spans="1:6" ht="18">
      <c r="A41" s="10" t="s">
        <v>23</v>
      </c>
      <c r="B41" s="18" t="s">
        <v>71</v>
      </c>
      <c r="C41" s="12">
        <v>227260</v>
      </c>
      <c r="D41" s="12">
        <v>227260</v>
      </c>
      <c r="E41" s="11">
        <v>50000</v>
      </c>
      <c r="F41" s="11">
        <f>E41/D41*100</f>
        <v>22.00123206899586</v>
      </c>
    </row>
    <row r="42" spans="1:6" ht="18">
      <c r="A42" s="10" t="s">
        <v>24</v>
      </c>
      <c r="B42" s="18" t="s">
        <v>72</v>
      </c>
      <c r="C42" s="12">
        <f>9556626.89</f>
        <v>9556626.89</v>
      </c>
      <c r="D42" s="12">
        <f>9556626.89+369307.48</f>
        <v>9925934.370000001</v>
      </c>
      <c r="E42" s="11">
        <v>7659213.67</v>
      </c>
      <c r="F42" s="11">
        <f>E42/D42*100</f>
        <v>77.16365416588987</v>
      </c>
    </row>
    <row r="43" spans="1:6" ht="18">
      <c r="A43" s="10" t="s">
        <v>80</v>
      </c>
      <c r="B43" s="18" t="s">
        <v>79</v>
      </c>
      <c r="C43" s="12">
        <v>100000</v>
      </c>
      <c r="D43" s="12">
        <v>100000</v>
      </c>
      <c r="E43" s="11">
        <v>40000</v>
      </c>
      <c r="F43" s="11">
        <f t="shared" si="0"/>
        <v>40</v>
      </c>
    </row>
    <row r="44" spans="1:6" ht="17.25">
      <c r="A44" s="8" t="s">
        <v>25</v>
      </c>
      <c r="B44" s="17" t="s">
        <v>73</v>
      </c>
      <c r="C44" s="13">
        <f>C45</f>
        <v>3638921.86</v>
      </c>
      <c r="D44" s="13">
        <f>D45</f>
        <v>3638921.86</v>
      </c>
      <c r="E44" s="9">
        <f>E45</f>
        <v>2327281.04</v>
      </c>
      <c r="F44" s="9">
        <f t="shared" si="0"/>
        <v>63.95523535644154</v>
      </c>
    </row>
    <row r="45" spans="1:6" ht="18">
      <c r="A45" s="10" t="s">
        <v>26</v>
      </c>
      <c r="B45" s="18" t="s">
        <v>74</v>
      </c>
      <c r="C45" s="12">
        <v>3638921.86</v>
      </c>
      <c r="D45" s="12">
        <v>3638921.86</v>
      </c>
      <c r="E45" s="11">
        <v>2327281.04</v>
      </c>
      <c r="F45" s="11">
        <f t="shared" si="0"/>
        <v>63.95523535644154</v>
      </c>
    </row>
    <row r="46" ht="18">
      <c r="F46" s="2"/>
    </row>
  </sheetData>
  <sheetProtection/>
  <mergeCells count="8">
    <mergeCell ref="C5:C6"/>
    <mergeCell ref="E5:E6"/>
    <mergeCell ref="F5:F6"/>
    <mergeCell ref="B5:B6"/>
    <mergeCell ref="A3:F3"/>
    <mergeCell ref="A4:F4"/>
    <mergeCell ref="A5:A6"/>
    <mergeCell ref="D5:D6"/>
  </mergeCells>
  <printOptions/>
  <pageMargins left="0.7" right="0.7" top="0.75" bottom="0.75" header="0.3" footer="0.3"/>
  <pageSetup fitToHeight="0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Рыбина</cp:lastModifiedBy>
  <cp:lastPrinted>2023-02-20T10:53:53Z</cp:lastPrinted>
  <dcterms:created xsi:type="dcterms:W3CDTF">2016-11-03T07:34:17Z</dcterms:created>
  <dcterms:modified xsi:type="dcterms:W3CDTF">2023-10-16T06:37:48Z</dcterms:modified>
  <cp:category/>
  <cp:version/>
  <cp:contentType/>
  <cp:contentStatus/>
</cp:coreProperties>
</file>