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<sst xmlns="http://schemas.openxmlformats.org/spreadsheetml/2006/main" count="84" uniqueCount="82">
  <si>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</si>
  <si>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</si>
  <si>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</si>
  <si>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</si>
  <si>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</si>
  <si>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</si>
  <si>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</si>
  <si>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</si>
  <si>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</si>
  <si>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</si>
  <si>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</si>
  <si>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</si>
  <si>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</si>
  <si>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</si>
  <si>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</si>
  <si>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</si>
  <si>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</si>
  <si>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</si>
  <si>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</si>
  <si>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</si>
  <si>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</si>
  <si>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</si>
  <si>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</si>
  <si>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</si>
  <si>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</si>
  <si>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</si>
  <si>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</si>
  <si>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</si>
  <si>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</si>
  <si>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</si>
  <si>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</si>
  <si>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</si>
  <si>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</si>
  <si>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</si>
  <si>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</si>
  <si>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</si>
  <si>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</si>
  <si>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</si>
  <si>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</si>
  <si>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</si>
  <si>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</si>
  <si>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</si>
  <si>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</si>
  <si>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</si>
  <si>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</si>
  <si>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</si>
  <si>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</si>
  <si>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</si>
  <si>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</si>
  <si>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</si>
  <si>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</si>
  <si>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</si>
  <si>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</si>
  <si>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</si>
  <si>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</si>
  <si>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</si>
  <si>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</si>
  <si>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</si>
  <si>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</si>
  <si>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</si>
  <si>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</si>
  <si>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</si>
  <si>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</si>
  <si>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</si>
  <si>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</si>
  <si>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</si>
  <si>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</si>
  <si>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</si>
  <si>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</si>
  <si>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</t>
  </si>
  <si>
    <t>"Приложение № 2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</si>
  <si>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</si>
  <si>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</si>
  <si>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</si>
  <si>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</si>
  <si>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</si>
  <si>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</si>
  <si>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</si>
  <si>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</si>
  <si>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</si>
  <si>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</si>
  <si>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от  20.07.2023 № 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</si>
</sst>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10" customWidth="1"/>
    <col min="2" max="2" width="48.375" style="5" customWidth="1"/>
    <col min="3" max="3" width="19.375" style="5" customWidth="1"/>
    <col min="4" max="4" width="19.125" style="11" customWidth="1"/>
    <col min="5" max="5" width="18.875" style="5" customWidth="1"/>
    <col min="6" max="16384" width="9.125" style="5" customWidth="1"/>
  </cols>
  <sheetData>
    <row r="1" spans="1:5" ht="18.75">
      <c r="A1" s="36" t="s">
        <v>63</v>
      </c>
      <c r="B1" s="36"/>
      <c r="C1" s="36"/>
      <c r="D1" s="36"/>
      <c r="E1" s="36"/>
    </row>
    <row r="2" spans="1:5" ht="18.75">
      <c r="A2" s="36" t="s">
        <v>64</v>
      </c>
      <c r="B2" s="36"/>
      <c r="C2" s="36"/>
      <c r="D2" s="36"/>
      <c r="E2" s="36"/>
    </row>
    <row r="3" spans="1:5" ht="18.75">
      <c r="A3" s="36" t="s">
        <v>20</v>
      </c>
      <c r="B3" s="36"/>
      <c r="C3" s="36"/>
      <c r="D3" s="36"/>
      <c r="E3" s="36"/>
    </row>
    <row r="4" spans="1:5" ht="18.75">
      <c r="A4" s="36" t="s">
        <v>65</v>
      </c>
      <c r="B4" s="36"/>
      <c r="C4" s="36"/>
      <c r="D4" s="36"/>
      <c r="E4" s="36"/>
    </row>
    <row r="5" spans="1:5" ht="18.75">
      <c r="A5" s="36" t="s">
        <v>60</v>
      </c>
      <c r="B5" s="36"/>
      <c r="C5" s="36"/>
      <c r="D5" s="36"/>
      <c r="E5" s="36"/>
    </row>
    <row r="6" spans="1:5" ht="77.25" customHeight="1">
      <c r="A6" s="36" t="s">
        <v>66</v>
      </c>
      <c r="B6" s="36"/>
      <c r="C6" s="36"/>
      <c r="D6" s="36"/>
      <c r="E6" s="36"/>
    </row>
    <row r="7" spans="1:5" ht="19.5" customHeight="1">
      <c r="A7" s="36" t="s">
        <v>67</v>
      </c>
      <c r="B7" s="36"/>
      <c r="C7" s="36"/>
      <c r="D7" s="36"/>
      <c r="E7" s="36"/>
    </row>
    <row r="8" spans="1:5" ht="18.75">
      <c r="A8" s="36" t="s">
        <v>68</v>
      </c>
      <c r="B8" s="36"/>
      <c r="C8" s="36"/>
      <c r="D8" s="36"/>
      <c r="E8" s="36"/>
    </row>
    <row r="9" spans="1:5" ht="18.75">
      <c r="A9" s="35" t="s">
        <v>81</v>
      </c>
      <c r="B9" s="35"/>
      <c r="C9" s="35"/>
      <c r="D9" s="35"/>
      <c r="E9" s="35"/>
    </row>
    <row r="12" spans="1:5" ht="18.75">
      <c r="A12" s="35" t="s">
        <v>70</v>
      </c>
      <c r="B12" s="35"/>
      <c r="C12" s="35"/>
      <c r="D12" s="35"/>
      <c r="E12" s="35"/>
    </row>
    <row r="13" spans="1:5" ht="18.75">
      <c r="A13" s="35" t="s">
        <v>61</v>
      </c>
      <c r="B13" s="35"/>
      <c r="C13" s="35"/>
      <c r="D13" s="35"/>
      <c r="E13" s="35"/>
    </row>
    <row r="14" spans="1:5" ht="18.75">
      <c r="A14" s="35" t="s">
        <v>33</v>
      </c>
      <c r="B14" s="35"/>
      <c r="C14" s="35"/>
      <c r="D14" s="35"/>
      <c r="E14" s="35"/>
    </row>
    <row r="15" spans="2:5" ht="18.75" customHeight="1">
      <c r="B15" s="35" t="s">
        <v>19</v>
      </c>
      <c r="C15" s="35"/>
      <c r="D15" s="35"/>
      <c r="E15" s="35"/>
    </row>
    <row r="16" spans="2:5" ht="18.75">
      <c r="B16" s="35" t="s">
        <v>12</v>
      </c>
      <c r="C16" s="35"/>
      <c r="D16" s="35"/>
      <c r="E16" s="35"/>
    </row>
    <row r="17" spans="1:5" ht="18.75">
      <c r="A17" s="36" t="s">
        <v>60</v>
      </c>
      <c r="B17" s="36"/>
      <c r="C17" s="36"/>
      <c r="D17" s="36"/>
      <c r="E17" s="36"/>
    </row>
    <row r="18" spans="2:5" ht="18.75">
      <c r="B18" s="35" t="s">
        <v>13</v>
      </c>
      <c r="C18" s="35"/>
      <c r="D18" s="35"/>
      <c r="E18" s="35"/>
    </row>
    <row r="19" spans="2:5" ht="18.75">
      <c r="B19" s="35" t="s">
        <v>20</v>
      </c>
      <c r="C19" s="35"/>
      <c r="D19" s="35"/>
      <c r="E19" s="35"/>
    </row>
    <row r="20" spans="2:5" ht="18.75">
      <c r="B20" s="35" t="s">
        <v>56</v>
      </c>
      <c r="C20" s="35"/>
      <c r="D20" s="35"/>
      <c r="E20" s="35"/>
    </row>
    <row r="21" spans="2:5" ht="18.75">
      <c r="B21" s="35" t="s">
        <v>57</v>
      </c>
      <c r="C21" s="35"/>
      <c r="D21" s="35"/>
      <c r="E21" s="35"/>
    </row>
    <row r="22" spans="2:5" ht="18.75">
      <c r="B22" s="35" t="s">
        <v>62</v>
      </c>
      <c r="C22" s="35"/>
      <c r="D22" s="35"/>
      <c r="E22" s="35"/>
    </row>
    <row r="24" spans="1:5" ht="42" customHeight="1">
      <c r="A24" s="45" t="s">
        <v>59</v>
      </c>
      <c r="B24" s="45"/>
      <c r="C24" s="45"/>
      <c r="D24" s="45"/>
      <c r="E24" s="45"/>
    </row>
    <row r="25" spans="1:5" ht="18.75">
      <c r="A25" s="34"/>
      <c r="B25" s="34"/>
      <c r="E25" s="33" t="s">
        <v>14</v>
      </c>
    </row>
    <row r="26" spans="1:5" ht="18.75">
      <c r="A26" s="38" t="s">
        <v>44</v>
      </c>
      <c r="B26" s="40" t="s">
        <v>45</v>
      </c>
      <c r="C26" s="42" t="s">
        <v>40</v>
      </c>
      <c r="D26" s="43"/>
      <c r="E26" s="44"/>
    </row>
    <row r="27" spans="1:5" ht="39.75" customHeight="1">
      <c r="A27" s="39"/>
      <c r="B27" s="41"/>
      <c r="C27" s="12" t="s">
        <v>50</v>
      </c>
      <c r="D27" s="12" t="s">
        <v>55</v>
      </c>
      <c r="E27" s="12" t="s">
        <v>58</v>
      </c>
    </row>
    <row r="28" spans="1:5" ht="18.75">
      <c r="A28" s="13">
        <v>1</v>
      </c>
      <c r="B28" s="13">
        <v>2</v>
      </c>
      <c r="C28" s="14">
        <v>3</v>
      </c>
      <c r="D28" s="6">
        <v>4</v>
      </c>
      <c r="E28" s="6">
        <v>5</v>
      </c>
    </row>
    <row r="29" spans="1:5" ht="37.5">
      <c r="A29" s="2" t="s">
        <v>8</v>
      </c>
      <c r="B29" s="15" t="s">
        <v>18</v>
      </c>
      <c r="C29" s="16">
        <f>C30+C32+C34+C37+C41+C44+C46+C39</f>
        <v>53824535.940000005</v>
      </c>
      <c r="D29" s="16">
        <f>D30+D32+D34+D37+D41+D44+D46+D39</f>
        <v>52753990</v>
      </c>
      <c r="E29" s="16">
        <f>E30+E32+E34+E37+E41+E44+E46+E39</f>
        <v>52753990</v>
      </c>
    </row>
    <row r="30" spans="1:5" ht="18.75">
      <c r="A30" s="2" t="s">
        <v>29</v>
      </c>
      <c r="B30" s="17" t="s">
        <v>34</v>
      </c>
      <c r="C30" s="16">
        <f>C31</f>
        <v>44596579.22</v>
      </c>
      <c r="D30" s="16">
        <f>D31</f>
        <v>44630500</v>
      </c>
      <c r="E30" s="16">
        <f>E31</f>
        <v>44630500</v>
      </c>
    </row>
    <row r="31" spans="1:5" ht="18.75">
      <c r="A31" s="6" t="s">
        <v>25</v>
      </c>
      <c r="B31" s="9" t="s">
        <v>35</v>
      </c>
      <c r="C31" s="18">
        <f>44530500-109475.96+149382.14+26173.04</f>
        <v>44596579.22</v>
      </c>
      <c r="D31" s="18">
        <f>44630500</f>
        <v>44630500</v>
      </c>
      <c r="E31" s="18">
        <f>44630500</f>
        <v>44630500</v>
      </c>
    </row>
    <row r="32" spans="1:5" ht="75">
      <c r="A32" s="2" t="s">
        <v>30</v>
      </c>
      <c r="B32" s="17" t="s">
        <v>17</v>
      </c>
      <c r="C32" s="19">
        <f>C33</f>
        <v>2588490</v>
      </c>
      <c r="D32" s="19">
        <f>D33</f>
        <v>2588490</v>
      </c>
      <c r="E32" s="19">
        <f>E33</f>
        <v>2588490</v>
      </c>
    </row>
    <row r="33" spans="1:5" ht="56.25">
      <c r="A33" s="6" t="s">
        <v>15</v>
      </c>
      <c r="B33" s="9" t="s">
        <v>21</v>
      </c>
      <c r="C33" s="20">
        <f>2588490</f>
        <v>2588490</v>
      </c>
      <c r="D33" s="20">
        <f>2588490</f>
        <v>2588490</v>
      </c>
      <c r="E33" s="20">
        <f>2588490</f>
        <v>2588490</v>
      </c>
    </row>
    <row r="34" spans="1:5" ht="18.75">
      <c r="A34" s="2" t="s">
        <v>26</v>
      </c>
      <c r="B34" s="17" t="s">
        <v>22</v>
      </c>
      <c r="C34" s="16">
        <f>SUM(C35:C36)</f>
        <v>4449063.92</v>
      </c>
      <c r="D34" s="16">
        <f>SUM(D35:D36)</f>
        <v>4000000</v>
      </c>
      <c r="E34" s="16">
        <f>SUM(E35:E36)</f>
        <v>4000000</v>
      </c>
    </row>
    <row r="35" spans="1:5" ht="18.75">
      <c r="A35" s="6" t="s">
        <v>27</v>
      </c>
      <c r="B35" s="9" t="s">
        <v>23</v>
      </c>
      <c r="C35" s="18">
        <f>1250000</f>
        <v>1250000</v>
      </c>
      <c r="D35" s="18">
        <f>1250000</f>
        <v>1250000</v>
      </c>
      <c r="E35" s="18">
        <f>1250000</f>
        <v>1250000</v>
      </c>
    </row>
    <row r="36" spans="1:5" ht="18.75">
      <c r="A36" s="6" t="s">
        <v>28</v>
      </c>
      <c r="B36" s="9" t="s">
        <v>24</v>
      </c>
      <c r="C36" s="18">
        <f>2750000+227863.49+221200.43</f>
        <v>3199063.9200000004</v>
      </c>
      <c r="D36" s="18">
        <f>2750000</f>
        <v>2750000</v>
      </c>
      <c r="E36" s="18">
        <f>2750000</f>
        <v>2750000</v>
      </c>
    </row>
    <row r="37" spans="1:5" ht="93.75">
      <c r="A37" s="2" t="s">
        <v>9</v>
      </c>
      <c r="B37" s="17" t="s">
        <v>36</v>
      </c>
      <c r="C37" s="19">
        <f>C38</f>
        <v>1590000</v>
      </c>
      <c r="D37" s="19">
        <f>D38</f>
        <v>1490000</v>
      </c>
      <c r="E37" s="19">
        <f>E38</f>
        <v>1490000</v>
      </c>
    </row>
    <row r="38" spans="1:5" ht="170.25" customHeight="1">
      <c r="A38" s="6" t="s">
        <v>10</v>
      </c>
      <c r="B38" s="9" t="s">
        <v>39</v>
      </c>
      <c r="C38" s="20">
        <f>1590000</f>
        <v>1590000</v>
      </c>
      <c r="D38" s="20">
        <f>1490000</f>
        <v>1490000</v>
      </c>
      <c r="E38" s="20">
        <f>1490000</f>
        <v>1490000</v>
      </c>
    </row>
    <row r="39" spans="1:5" ht="77.25" customHeight="1">
      <c r="A39" s="2" t="s">
        <v>75</v>
      </c>
      <c r="B39" s="31" t="s">
        <v>76</v>
      </c>
      <c r="C39" s="19">
        <f>C40</f>
        <v>9000</v>
      </c>
      <c r="D39" s="19">
        <f>D40</f>
        <v>0</v>
      </c>
      <c r="E39" s="19">
        <f>E40</f>
        <v>0</v>
      </c>
    </row>
    <row r="40" spans="1:5" ht="45.75" customHeight="1">
      <c r="A40" s="6" t="s">
        <v>77</v>
      </c>
      <c r="B40" s="9" t="s">
        <v>78</v>
      </c>
      <c r="C40" s="20">
        <f>4000+5000</f>
        <v>9000</v>
      </c>
      <c r="D40" s="20">
        <v>0</v>
      </c>
      <c r="E40" s="20">
        <v>0</v>
      </c>
    </row>
    <row r="41" spans="1:5" ht="56.25">
      <c r="A41" s="2" t="s">
        <v>31</v>
      </c>
      <c r="B41" s="15" t="s">
        <v>37</v>
      </c>
      <c r="C41" s="19">
        <f>C43+C42</f>
        <v>479983.83999999997</v>
      </c>
      <c r="D41" s="19">
        <f>D43+D42</f>
        <v>40000</v>
      </c>
      <c r="E41" s="19">
        <f>E43+E42</f>
        <v>40000</v>
      </c>
    </row>
    <row r="42" spans="1:5" ht="150" customHeight="1">
      <c r="A42" s="6" t="s">
        <v>79</v>
      </c>
      <c r="B42" s="32" t="s">
        <v>80</v>
      </c>
      <c r="C42" s="20">
        <f>104857+32760+294840</f>
        <v>432457</v>
      </c>
      <c r="D42" s="20">
        <v>0</v>
      </c>
      <c r="E42" s="20">
        <v>0</v>
      </c>
    </row>
    <row r="43" spans="1:5" s="4" customFormat="1" ht="75">
      <c r="A43" s="6" t="s">
        <v>32</v>
      </c>
      <c r="B43" s="9" t="s">
        <v>38</v>
      </c>
      <c r="C43" s="20">
        <f>40000+7526.84</f>
        <v>47526.84</v>
      </c>
      <c r="D43" s="20">
        <f>40000</f>
        <v>40000</v>
      </c>
      <c r="E43" s="20">
        <f>40000</f>
        <v>40000</v>
      </c>
    </row>
    <row r="44" spans="1:6" ht="37.5">
      <c r="A44" s="2" t="s">
        <v>51</v>
      </c>
      <c r="B44" s="17" t="s">
        <v>52</v>
      </c>
      <c r="C44" s="3">
        <f>C45</f>
        <v>5618.96</v>
      </c>
      <c r="D44" s="3">
        <f>D45</f>
        <v>5000</v>
      </c>
      <c r="E44" s="3">
        <f>E45</f>
        <v>5000</v>
      </c>
      <c r="F44" s="4"/>
    </row>
    <row r="45" spans="1:6" ht="225">
      <c r="A45" s="6" t="s">
        <v>53</v>
      </c>
      <c r="B45" s="7" t="s">
        <v>54</v>
      </c>
      <c r="C45" s="8">
        <f>5000+618.96</f>
        <v>5618.96</v>
      </c>
      <c r="D45" s="8">
        <f>5000</f>
        <v>5000</v>
      </c>
      <c r="E45" s="8">
        <f>5000</f>
        <v>5000</v>
      </c>
      <c r="F45" s="4"/>
    </row>
    <row r="46" spans="1:6" ht="37.5">
      <c r="A46" s="2" t="s">
        <v>71</v>
      </c>
      <c r="B46" s="30" t="s">
        <v>72</v>
      </c>
      <c r="C46" s="3">
        <f>C47</f>
        <v>105800</v>
      </c>
      <c r="D46" s="3">
        <f>D47</f>
        <v>0</v>
      </c>
      <c r="E46" s="3">
        <f>E47</f>
        <v>0</v>
      </c>
      <c r="F46" s="4"/>
    </row>
    <row r="47" spans="1:6" ht="25.5" customHeight="1">
      <c r="A47" s="6" t="s">
        <v>73</v>
      </c>
      <c r="B47" s="7" t="s">
        <v>74</v>
      </c>
      <c r="C47" s="8">
        <f>105800</f>
        <v>105800</v>
      </c>
      <c r="D47" s="8">
        <v>0</v>
      </c>
      <c r="E47" s="8">
        <v>0</v>
      </c>
      <c r="F47" s="4"/>
    </row>
    <row r="48" spans="1:5" s="24" customFormat="1" ht="26.25" customHeight="1">
      <c r="A48" s="21" t="s">
        <v>11</v>
      </c>
      <c r="B48" s="22" t="s">
        <v>41</v>
      </c>
      <c r="C48" s="23">
        <f>C49</f>
        <v>62094291.61</v>
      </c>
      <c r="D48" s="23">
        <f>D49</f>
        <v>33582103.33</v>
      </c>
      <c r="E48" s="23">
        <f>E49</f>
        <v>33575903.33</v>
      </c>
    </row>
    <row r="49" spans="1:5" ht="75.75" customHeight="1">
      <c r="A49" s="2" t="s">
        <v>16</v>
      </c>
      <c r="B49" s="17" t="s">
        <v>42</v>
      </c>
      <c r="C49" s="25">
        <f>SUM(C50:C51)</f>
        <v>62094291.61</v>
      </c>
      <c r="D49" s="25">
        <f>SUM(D50:D51)</f>
        <v>33582103.33</v>
      </c>
      <c r="E49" s="25">
        <f>SUM(E50:E51)</f>
        <v>33575903.33</v>
      </c>
    </row>
    <row r="50" spans="1:5" ht="37.5">
      <c r="A50" s="6" t="s">
        <v>46</v>
      </c>
      <c r="B50" s="26" t="s">
        <v>43</v>
      </c>
      <c r="C50" s="29">
        <f>26723952.13+924326.54</f>
        <v>27648278.669999998</v>
      </c>
      <c r="D50" s="29">
        <f>17636800+160000</f>
        <v>17796800</v>
      </c>
      <c r="E50" s="29">
        <f>17636800+153800</f>
        <v>17790600</v>
      </c>
    </row>
    <row r="51" spans="1:5" ht="57.75" customHeight="1">
      <c r="A51" s="6" t="s">
        <v>48</v>
      </c>
      <c r="B51" s="9" t="s">
        <v>47</v>
      </c>
      <c r="C51" s="46">
        <f>15785303.33+6959284+1328100-478339+2020202.02+4496500+500000-580048.5+4415011.09</f>
        <v>34446012.94</v>
      </c>
      <c r="D51" s="46">
        <f>15785303.33</f>
        <v>15785303.33</v>
      </c>
      <c r="E51" s="46">
        <f>15785303.33</f>
        <v>15785303.33</v>
      </c>
    </row>
    <row r="52" spans="1:5" ht="18.75">
      <c r="A52" s="37" t="s">
        <v>49</v>
      </c>
      <c r="B52" s="37"/>
      <c r="C52" s="16">
        <f>C29+C48</f>
        <v>115918827.55000001</v>
      </c>
      <c r="D52" s="16">
        <f>D29+D48</f>
        <v>86336093.33</v>
      </c>
      <c r="E52" s="16">
        <f>E29+E48</f>
        <v>86329893.33</v>
      </c>
    </row>
    <row r="53" ht="18.75">
      <c r="E53" s="27" t="s">
        <v>69</v>
      </c>
    </row>
    <row r="54" ht="18.75">
      <c r="C54" s="28"/>
    </row>
    <row r="56" ht="18.75">
      <c r="C56" s="28"/>
    </row>
  </sheetData>
  <sheetProtection/>
  <mergeCells count="25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20:E20"/>
    <mergeCell ref="A52:B52"/>
    <mergeCell ref="A26:A27"/>
    <mergeCell ref="B26:B27"/>
    <mergeCell ref="C26:E26"/>
    <mergeCell ref="B22:E22"/>
    <mergeCell ref="B21:E21"/>
    <mergeCell ref="A24:E24"/>
    <mergeCell ref="A12:E12"/>
    <mergeCell ref="A13:E13"/>
    <mergeCell ref="A14:E14"/>
    <mergeCell ref="B19:E19"/>
    <mergeCell ref="B15:E15"/>
    <mergeCell ref="B16:E16"/>
    <mergeCell ref="B18:E18"/>
    <mergeCell ref="A17:E17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2022-10-28T11:10:37Z</cp:lastPrinted>
  <dcterms:created xsi:type="dcterms:W3CDTF">2009-08-21T08:27:43Z</dcterms:created>
  <dcterms:modified xsi:type="dcterms:W3CDTF">2023-07-21T08:50:36Z</dcterms:modified>
  <cp:category/>
  <cp:version/>
  <cp:contentType/>
  <cp:contentStatus/>
</cp:coreProperties>
</file>