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<sst xmlns="http://schemas.openxmlformats.org/spreadsheetml/2006/main" count="54" uniqueCount="53">
  <si>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</si>
  <si>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</si>
  <si>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</si>
  <si>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</si>
  <si>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</si>
  <si>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</si>
  <si>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</si>
  <si>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</si>
  <si>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</si>
  <si>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</si>
  <si>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</si>
  <si>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</si>
  <si>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</si>
  <si>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</si>
  <si>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</si>
  <si>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</si>
  <si>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</si>
  <si>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</si>
  <si>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</si>
  <si>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</si>
  <si>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</si>
  <si>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</si>
  <si>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</si>
  <si>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</si>
  <si>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</si>
  <si>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</si>
  <si>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</si>
  <si>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</si>
  <si>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</si>
  <si>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</si>
  <si>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</si>
  <si>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</si>
  <si>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</si>
  <si>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</si>
  <si>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 Холуйское сельское поселение</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</si>
  <si>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</si>
  <si>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</si>
  <si>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</si>
  <si>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</si>
  <si>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</si>
  <si>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</si>
  <si>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</si>
  <si>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</si>
  <si>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Таблица 2</t>
  </si>
  <si>
    <t>Безвозмездные поступления в бюджет Южского муниципального района в 2024 году и плановом периоде 2025 и 2026 годов</t>
  </si>
  <si>
    <t>2026 год</t>
  </si>
  <si>
    <t>Субсидии бюджетам муниципальных образований Ивановской области для реализации мероприятий по модернизации объектов коммунальной инфраструктуры/044 2 02 29999 05 0000 150</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</si>
  <si>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30024 05 0000 150</t>
  </si>
  <si>
    <t>Субсидии бюджетам муниципальных образований Ивановской области на модернизацию школьных систем образования/039 2 02 25750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</si>
  <si>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</si>
  <si>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организациях"/039 2 02 29999 05 0000 150</t>
  </si>
  <si>
    <t>Субсидии бюджетам муниципальных районов и городских округов Ивановской области на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органов государственной власти и иных государственных органов Ивановской области по наказам избирателей депутатам Ивановской областной Думы/039 2 02 29999 05 0000 150</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</si>
  <si>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непрограммных направлений деятельности органов государственной власти Ивановской области и иных государственных органов Ивановской области по наказам избирателей депутатам Ивановской областной Думы/035 2 02 29999 05 0000 150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</si>
</sst>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2">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0" fontId="34" fillId="0" borderId="0" xfId="0" applyFont="1" applyBorder="1" applyAlignment="1">
      <alignment vertical="center" wrapText="1"/>
    </xf>
    <xf numFmtId="0" fontId="21" fillId="0" borderId="0" xfId="0" applyFont="1" applyBorder="1" applyAlignment="1">
      <alignment vertical="center"/>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4"/>
  <sheetViews>
    <sheetView tabSelected="1" zoomScale="89" zoomScaleNormal="89" workbookViewId="0" topLeftCell="A16">
      <selection activeCell="A21" sqref="A21"/>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1:4" ht="29.25" customHeight="1">
      <c r="A1" s="1"/>
      <c r="B1" s="2"/>
      <c r="C1" s="44" t="s">
        <v>43</v>
      </c>
      <c r="D1" s="44"/>
    </row>
    <row r="2" spans="1:4" s="4" customFormat="1" ht="28.5" customHeight="1">
      <c r="A2" s="51" t="s">
        <v>44</v>
      </c>
      <c r="B2" s="51"/>
      <c r="C2" s="51"/>
      <c r="D2" s="51"/>
    </row>
    <row r="3" spans="1:5" ht="18" customHeight="1">
      <c r="A3" s="43"/>
      <c r="B3" s="43"/>
      <c r="C3" s="43"/>
      <c r="D3" s="43"/>
      <c r="E3" s="41"/>
    </row>
    <row r="4" spans="1:5" s="6" customFormat="1" ht="27.75" customHeight="1">
      <c r="A4" s="47" t="s">
        <v>2</v>
      </c>
      <c r="B4" s="48" t="s">
        <v>1</v>
      </c>
      <c r="C4" s="49"/>
      <c r="D4" s="50"/>
      <c r="E4" s="42"/>
    </row>
    <row r="5" spans="1:4" s="6" customFormat="1" ht="27.75" customHeight="1">
      <c r="A5" s="47"/>
      <c r="B5" s="5" t="s">
        <v>33</v>
      </c>
      <c r="C5" s="5" t="s">
        <v>35</v>
      </c>
      <c r="D5" s="5" t="s">
        <v>45</v>
      </c>
    </row>
    <row r="6" spans="1:4" s="8" customFormat="1" ht="22.5" customHeight="1">
      <c r="A6" s="7" t="s">
        <v>0</v>
      </c>
      <c r="B6" s="5">
        <v>2</v>
      </c>
      <c r="C6" s="5">
        <v>3</v>
      </c>
      <c r="D6" s="31">
        <v>4</v>
      </c>
    </row>
    <row r="7" spans="1:4" s="11" customFormat="1" ht="33.75" customHeight="1">
      <c r="A7" s="9" t="s">
        <v>17</v>
      </c>
      <c r="B7" s="10">
        <f>B8+B11+B24+B38</f>
        <v>392624916.98999995</v>
      </c>
      <c r="C7" s="10">
        <f>C8+C11+C24+C38</f>
        <v>368085212.8000001</v>
      </c>
      <c r="D7" s="10">
        <f>D8+D11+D24+D38</f>
        <v>308817344.02</v>
      </c>
    </row>
    <row r="8" spans="1:4" s="13" customFormat="1" ht="25.5" customHeight="1">
      <c r="A8" s="12" t="s">
        <v>4</v>
      </c>
      <c r="B8" s="28">
        <f>SUM(B9:B10)</f>
        <v>181530233.96</v>
      </c>
      <c r="C8" s="28">
        <f>SUM(C9:C10)</f>
        <v>109117800</v>
      </c>
      <c r="D8" s="28">
        <f>SUM(D9:D10)</f>
        <v>115694700</v>
      </c>
    </row>
    <row r="9" spans="1:4" s="6" customFormat="1" ht="47.25" customHeight="1">
      <c r="A9" s="29" t="s">
        <v>5</v>
      </c>
      <c r="B9" s="33">
        <f>120012000+5400600</f>
        <v>125412600</v>
      </c>
      <c r="C9" s="34">
        <v>109117800</v>
      </c>
      <c r="D9" s="34">
        <f>109117800+6576900</f>
        <v>115694700</v>
      </c>
    </row>
    <row r="10" spans="1:4" s="6" customFormat="1" ht="48" customHeight="1">
      <c r="A10" s="29" t="s">
        <v>6</v>
      </c>
      <c r="B10" s="32">
        <f>35019688.11+21097945.85</f>
        <v>56117633.96</v>
      </c>
      <c r="C10" s="32">
        <v>0</v>
      </c>
      <c r="D10" s="24">
        <v>0</v>
      </c>
    </row>
    <row r="11" spans="1:4" s="4" customFormat="1" ht="30" customHeight="1">
      <c r="A11" s="27" t="s">
        <v>18</v>
      </c>
      <c r="B11" s="26">
        <f>SUM(B12:B23)</f>
        <v>39846014.730000004</v>
      </c>
      <c r="C11" s="26">
        <f>SUM(C12:C23)</f>
        <v>87178448.84</v>
      </c>
      <c r="D11" s="26">
        <f>SUM(D12:D23)</f>
        <v>18883283.91</v>
      </c>
    </row>
    <row r="12" spans="1:4" s="4" customFormat="1" ht="57.75" customHeight="1">
      <c r="A12" s="23" t="s">
        <v>7</v>
      </c>
      <c r="B12" s="24">
        <v>626220</v>
      </c>
      <c r="C12" s="24">
        <v>626220</v>
      </c>
      <c r="D12" s="24">
        <v>626220</v>
      </c>
    </row>
    <row r="13" spans="1:4" s="4" customFormat="1" ht="78" customHeight="1">
      <c r="A13" s="23" t="s">
        <v>16</v>
      </c>
      <c r="B13" s="24">
        <v>1291906</v>
      </c>
      <c r="C13" s="24">
        <v>1291906</v>
      </c>
      <c r="D13" s="24">
        <v>1291906</v>
      </c>
    </row>
    <row r="14" spans="1:4" s="4" customFormat="1" ht="68.25" customHeight="1">
      <c r="A14" s="23" t="s">
        <v>24</v>
      </c>
      <c r="B14" s="24">
        <f>8362827.86+109437.64</f>
        <v>8472265.5</v>
      </c>
      <c r="C14" s="24">
        <f>8601507.89-48372.93</f>
        <v>8553134.96</v>
      </c>
      <c r="D14" s="24">
        <v>8431483.43</v>
      </c>
    </row>
    <row r="15" spans="1:4" s="4" customFormat="1" ht="78" customHeight="1">
      <c r="A15" s="23" t="s">
        <v>38</v>
      </c>
      <c r="B15" s="24">
        <f>2827808.09-355555.56</f>
        <v>2472252.53</v>
      </c>
      <c r="C15" s="24">
        <v>0</v>
      </c>
      <c r="D15" s="24">
        <v>0</v>
      </c>
    </row>
    <row r="16" spans="1:4" s="4" customFormat="1" ht="78" customHeight="1">
      <c r="A16" s="23" t="s">
        <v>50</v>
      </c>
      <c r="B16" s="24">
        <f>8000000+2717858.8</f>
        <v>10717858.8</v>
      </c>
      <c r="C16" s="24">
        <v>0</v>
      </c>
      <c r="D16" s="24">
        <v>0</v>
      </c>
    </row>
    <row r="17" spans="1:4" s="4" customFormat="1" ht="72" customHeight="1">
      <c r="A17" s="23" t="s">
        <v>41</v>
      </c>
      <c r="B17" s="24">
        <v>11983406.04</v>
      </c>
      <c r="C17" s="24">
        <v>11983406.04</v>
      </c>
      <c r="D17" s="24">
        <v>8259113.64</v>
      </c>
    </row>
    <row r="18" spans="1:4" s="4" customFormat="1" ht="51" customHeight="1">
      <c r="A18" s="23" t="s">
        <v>36</v>
      </c>
      <c r="B18" s="24">
        <v>174968.88</v>
      </c>
      <c r="C18" s="24">
        <v>194042.74</v>
      </c>
      <c r="D18" s="24">
        <v>212767.9</v>
      </c>
    </row>
    <row r="19" spans="1:4" s="4" customFormat="1" ht="74.25" customHeight="1">
      <c r="A19" s="23" t="s">
        <v>37</v>
      </c>
      <c r="B19" s="24">
        <f>76035-15748.01</f>
        <v>60286.99</v>
      </c>
      <c r="C19" s="24">
        <f>76155-16306.01</f>
        <v>59848.99</v>
      </c>
      <c r="D19" s="24">
        <v>61792.94</v>
      </c>
    </row>
    <row r="20" spans="1:4" s="4" customFormat="1" ht="55.5" customHeight="1">
      <c r="A20" s="23" t="s">
        <v>46</v>
      </c>
      <c r="B20" s="24">
        <v>2404049.99</v>
      </c>
      <c r="C20" s="24">
        <v>0</v>
      </c>
      <c r="D20" s="24">
        <v>0</v>
      </c>
    </row>
    <row r="21" spans="1:4" s="4" customFormat="1" ht="105" customHeight="1">
      <c r="A21" s="23" t="s">
        <v>52</v>
      </c>
      <c r="B21" s="24">
        <v>600000</v>
      </c>
      <c r="C21" s="24">
        <v>0</v>
      </c>
      <c r="D21" s="24">
        <v>0</v>
      </c>
    </row>
    <row r="22" spans="1:4" s="4" customFormat="1" ht="112.5" customHeight="1">
      <c r="A22" s="23" t="s">
        <v>51</v>
      </c>
      <c r="B22" s="24">
        <v>1042800</v>
      </c>
      <c r="C22" s="24">
        <v>0</v>
      </c>
      <c r="D22" s="24">
        <v>0</v>
      </c>
    </row>
    <row r="23" spans="1:4" s="4" customFormat="1" ht="55.5" customHeight="1">
      <c r="A23" s="23" t="s">
        <v>48</v>
      </c>
      <c r="B23" s="24">
        <v>0</v>
      </c>
      <c r="C23" s="24">
        <v>64469890.11</v>
      </c>
      <c r="D23" s="24">
        <v>0</v>
      </c>
    </row>
    <row r="24" spans="1:4" s="6" customFormat="1" ht="30" customHeight="1">
      <c r="A24" s="25" t="s">
        <v>3</v>
      </c>
      <c r="B24" s="26">
        <f>SUM(B25:B37)</f>
        <v>160610958.72</v>
      </c>
      <c r="C24" s="26">
        <f>SUM(C25:C37)</f>
        <v>161049454.98000002</v>
      </c>
      <c r="D24" s="26">
        <f>SUM(D25:D37)</f>
        <v>163259668.29</v>
      </c>
    </row>
    <row r="25" spans="1:4" ht="67.5" customHeight="1">
      <c r="A25" s="37" t="s">
        <v>8</v>
      </c>
      <c r="B25" s="24">
        <v>582721.16</v>
      </c>
      <c r="C25" s="24">
        <v>602981.6</v>
      </c>
      <c r="D25" s="24">
        <v>602981.6</v>
      </c>
    </row>
    <row r="26" spans="1:4" ht="68.25" customHeight="1">
      <c r="A26" s="23" t="s">
        <v>9</v>
      </c>
      <c r="B26" s="24">
        <v>11570.4</v>
      </c>
      <c r="C26" s="24">
        <v>11570.4</v>
      </c>
      <c r="D26" s="24">
        <v>11570.4</v>
      </c>
    </row>
    <row r="27" spans="1:4" ht="121.5" customHeight="1">
      <c r="A27" s="23" t="s">
        <v>10</v>
      </c>
      <c r="B27" s="24">
        <v>419269</v>
      </c>
      <c r="C27" s="24">
        <v>419269</v>
      </c>
      <c r="D27" s="24">
        <v>419269</v>
      </c>
    </row>
    <row r="28" spans="1:4" ht="116.25" customHeight="1">
      <c r="A28" s="23" t="s">
        <v>20</v>
      </c>
      <c r="B28" s="24">
        <v>46925660</v>
      </c>
      <c r="C28" s="24">
        <v>47669980</v>
      </c>
      <c r="D28" s="24">
        <v>47669980</v>
      </c>
    </row>
    <row r="29" spans="1:4" s="14" customFormat="1" ht="157.5" customHeight="1">
      <c r="A29" s="23" t="s">
        <v>11</v>
      </c>
      <c r="B29" s="30">
        <v>98959538</v>
      </c>
      <c r="C29" s="30">
        <v>100476260</v>
      </c>
      <c r="D29" s="30">
        <v>100476260</v>
      </c>
    </row>
    <row r="30" spans="1:4" ht="87.75" customHeight="1">
      <c r="A30" s="23" t="s">
        <v>12</v>
      </c>
      <c r="B30" s="24">
        <v>59640</v>
      </c>
      <c r="C30" s="24">
        <v>59640</v>
      </c>
      <c r="D30" s="24">
        <v>59640</v>
      </c>
    </row>
    <row r="31" spans="1:4" ht="102" customHeight="1">
      <c r="A31" s="23" t="s">
        <v>13</v>
      </c>
      <c r="B31" s="24">
        <v>955442.13</v>
      </c>
      <c r="C31" s="24">
        <v>955442.13</v>
      </c>
      <c r="D31" s="24">
        <v>955442.13</v>
      </c>
    </row>
    <row r="32" spans="1:4" ht="300" customHeight="1">
      <c r="A32" s="23" t="s">
        <v>39</v>
      </c>
      <c r="B32" s="24">
        <f>302491.2-979.2</f>
        <v>301512</v>
      </c>
      <c r="C32" s="24">
        <f>314568-979.2</f>
        <v>313588.8</v>
      </c>
      <c r="D32" s="24">
        <f>314568+11546.4</f>
        <v>326114.4</v>
      </c>
    </row>
    <row r="33" spans="1:4" ht="81" customHeight="1">
      <c r="A33" s="23" t="s">
        <v>15</v>
      </c>
      <c r="B33" s="24">
        <v>7053898.76</v>
      </c>
      <c r="C33" s="24">
        <v>5198274.62</v>
      </c>
      <c r="D33" s="24">
        <f>4143787.56+3211435.36</f>
        <v>7355222.92</v>
      </c>
    </row>
    <row r="34" spans="1:4" ht="92.25" customHeight="1">
      <c r="A34" s="23" t="s">
        <v>21</v>
      </c>
      <c r="B34" s="24">
        <v>81000</v>
      </c>
      <c r="C34" s="24">
        <v>81855.62</v>
      </c>
      <c r="D34" s="24">
        <v>81855.62</v>
      </c>
    </row>
    <row r="35" spans="1:4" ht="111.75" customHeight="1">
      <c r="A35" s="23" t="s">
        <v>14</v>
      </c>
      <c r="B35" s="24">
        <v>101433.22</v>
      </c>
      <c r="C35" s="24">
        <v>101433.22</v>
      </c>
      <c r="D35" s="24">
        <v>101433.22</v>
      </c>
    </row>
    <row r="36" spans="1:4" ht="89.25" customHeight="1">
      <c r="A36" s="23" t="s">
        <v>23</v>
      </c>
      <c r="B36" s="24">
        <f>556.76+2797.29</f>
        <v>3354.05</v>
      </c>
      <c r="C36" s="24">
        <f>492.79+2746.8</f>
        <v>3239.59</v>
      </c>
      <c r="D36" s="24">
        <v>43979</v>
      </c>
    </row>
    <row r="37" spans="1:4" ht="117.75" customHeight="1">
      <c r="A37" s="23" t="s">
        <v>47</v>
      </c>
      <c r="B37" s="24">
        <v>5155920</v>
      </c>
      <c r="C37" s="24">
        <v>5155920</v>
      </c>
      <c r="D37" s="24">
        <v>5155920</v>
      </c>
    </row>
    <row r="38" spans="1:4" ht="30.75" customHeight="1">
      <c r="A38" s="36" t="s">
        <v>22</v>
      </c>
      <c r="B38" s="35">
        <f>SUM(B39:B41)</f>
        <v>10637709.58</v>
      </c>
      <c r="C38" s="35">
        <f>SUM(C39:C41)</f>
        <v>10739508.98</v>
      </c>
      <c r="D38" s="35">
        <f>SUM(D39:D41)</f>
        <v>10979691.82</v>
      </c>
    </row>
    <row r="39" spans="1:4" ht="102.75" customHeight="1">
      <c r="A39" s="37" t="s">
        <v>40</v>
      </c>
      <c r="B39" s="24">
        <f>8749440-156240</f>
        <v>8593200</v>
      </c>
      <c r="C39" s="24">
        <f>8749440-156240</f>
        <v>8593200</v>
      </c>
      <c r="D39" s="24">
        <v>8593200</v>
      </c>
    </row>
    <row r="40" spans="1:4" ht="292.5" customHeight="1">
      <c r="A40" s="23" t="s">
        <v>42</v>
      </c>
      <c r="B40" s="24">
        <f>510285.6-64430</f>
        <v>445855.6</v>
      </c>
      <c r="C40" s="24">
        <f>612085-64430</f>
        <v>547655</v>
      </c>
      <c r="D40" s="24">
        <v>604997.7</v>
      </c>
    </row>
    <row r="41" spans="1:4" ht="92.25" customHeight="1">
      <c r="A41" s="23" t="s">
        <v>49</v>
      </c>
      <c r="B41" s="24">
        <v>1598653.98</v>
      </c>
      <c r="C41" s="24">
        <v>1598653.98</v>
      </c>
      <c r="D41" s="24">
        <v>1781494.12</v>
      </c>
    </row>
    <row r="42" spans="1:4" ht="39.75" customHeight="1">
      <c r="A42" s="38" t="s">
        <v>25</v>
      </c>
      <c r="B42" s="35">
        <f>B43</f>
        <v>559005</v>
      </c>
      <c r="C42" s="35">
        <f>C43</f>
        <v>559005</v>
      </c>
      <c r="D42" s="35">
        <f>D43</f>
        <v>555405</v>
      </c>
    </row>
    <row r="43" spans="1:4" ht="84.75" customHeight="1">
      <c r="A43" s="23" t="s">
        <v>26</v>
      </c>
      <c r="B43" s="24">
        <f>SUM(B44:B51)</f>
        <v>559005</v>
      </c>
      <c r="C43" s="24">
        <f>SUM(C44:C51)</f>
        <v>559005</v>
      </c>
      <c r="D43" s="24">
        <f>SUM(D44:D51)</f>
        <v>555405</v>
      </c>
    </row>
    <row r="44" spans="1:4" ht="37.5" customHeight="1" hidden="1">
      <c r="A44" s="39" t="s">
        <v>32</v>
      </c>
      <c r="B44" s="24">
        <v>0</v>
      </c>
      <c r="C44" s="24">
        <v>0</v>
      </c>
      <c r="D44" s="24">
        <v>0</v>
      </c>
    </row>
    <row r="45" spans="1:4" ht="37.5" customHeight="1">
      <c r="A45" s="39" t="s">
        <v>32</v>
      </c>
      <c r="B45" s="24">
        <v>3600</v>
      </c>
      <c r="C45" s="24">
        <v>3600</v>
      </c>
      <c r="D45" s="24">
        <f>3600-3600</f>
        <v>0</v>
      </c>
    </row>
    <row r="46" spans="1:4" ht="30.75" customHeight="1">
      <c r="A46" s="39" t="s">
        <v>27</v>
      </c>
      <c r="B46" s="24">
        <v>340013</v>
      </c>
      <c r="C46" s="24">
        <v>340013</v>
      </c>
      <c r="D46" s="24">
        <v>340013</v>
      </c>
    </row>
    <row r="47" spans="1:4" ht="31.5" customHeight="1">
      <c r="A47" s="39" t="s">
        <v>28</v>
      </c>
      <c r="B47" s="24">
        <v>53848</v>
      </c>
      <c r="C47" s="24">
        <v>53848</v>
      </c>
      <c r="D47" s="24">
        <v>53848</v>
      </c>
    </row>
    <row r="48" spans="1:4" ht="30.75" customHeight="1">
      <c r="A48" s="39" t="s">
        <v>29</v>
      </c>
      <c r="B48" s="24">
        <v>53848</v>
      </c>
      <c r="C48" s="24">
        <v>53848</v>
      </c>
      <c r="D48" s="24">
        <v>53848</v>
      </c>
    </row>
    <row r="49" spans="1:4" ht="36.75" customHeight="1">
      <c r="A49" s="39" t="s">
        <v>30</v>
      </c>
      <c r="B49" s="24">
        <v>53848</v>
      </c>
      <c r="C49" s="24">
        <v>53848</v>
      </c>
      <c r="D49" s="24">
        <v>53848</v>
      </c>
    </row>
    <row r="50" spans="1:4" ht="37.5" customHeight="1" hidden="1">
      <c r="A50" s="40" t="s">
        <v>31</v>
      </c>
      <c r="B50" s="10">
        <v>0</v>
      </c>
      <c r="C50" s="10">
        <v>0</v>
      </c>
      <c r="D50" s="10">
        <v>0</v>
      </c>
    </row>
    <row r="51" spans="1:4" ht="37.5" customHeight="1">
      <c r="A51" s="39" t="s">
        <v>34</v>
      </c>
      <c r="B51" s="24">
        <v>53848</v>
      </c>
      <c r="C51" s="24">
        <v>53848</v>
      </c>
      <c r="D51" s="24">
        <v>53848</v>
      </c>
    </row>
    <row r="52" spans="1:4" s="15" customFormat="1" ht="36.75" customHeight="1">
      <c r="A52" s="9" t="s">
        <v>19</v>
      </c>
      <c r="B52" s="10">
        <f>B7+B42+B50</f>
        <v>393183921.98999995</v>
      </c>
      <c r="C52" s="10">
        <f>C7+C42+C50</f>
        <v>368644217.8000001</v>
      </c>
      <c r="D52" s="10">
        <f>D7+D42+D50</f>
        <v>309372749.02</v>
      </c>
    </row>
    <row r="53" spans="1:4" s="17" customFormat="1" ht="19.5" customHeight="1">
      <c r="A53" s="16"/>
      <c r="C53" s="22"/>
      <c r="D53" s="22"/>
    </row>
    <row r="54" s="19" customFormat="1" ht="19.5" customHeight="1">
      <c r="A54" s="18"/>
    </row>
    <row r="55" ht="18.75">
      <c r="A55" s="16"/>
    </row>
    <row r="56" ht="18.75">
      <c r="A56" s="16"/>
    </row>
    <row r="57" spans="1:2" s="20" customFormat="1" ht="15.75">
      <c r="A57" s="18"/>
      <c r="B57" s="45"/>
    </row>
    <row r="58" spans="1:2" s="20" customFormat="1" ht="15.75">
      <c r="A58" s="18"/>
      <c r="B58" s="46"/>
    </row>
    <row r="59" spans="1:2" s="20" customFormat="1" ht="15.75">
      <c r="A59" s="18"/>
      <c r="B59" s="21"/>
    </row>
    <row r="60" s="20" customFormat="1" ht="15.75">
      <c r="A60" s="18"/>
    </row>
    <row r="61" ht="18.75">
      <c r="A61" s="16"/>
    </row>
    <row r="62" ht="18.75">
      <c r="A62" s="16"/>
    </row>
    <row r="63" ht="18.75">
      <c r="A63" s="16"/>
    </row>
    <row r="64" ht="18.75">
      <c r="A64" s="16"/>
    </row>
  </sheetData>
  <sheetProtection selectLockedCells="1" selectUnlockedCells="1"/>
  <mergeCells count="6">
    <mergeCell ref="A3:D3"/>
    <mergeCell ref="C1:D1"/>
    <mergeCell ref="B57:B58"/>
    <mergeCell ref="A4:A5"/>
    <mergeCell ref="B4:D4"/>
    <mergeCell ref="A2:D2"/>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2023-12-14T13:57:00Z</cp:lastPrinted>
  <dcterms:created xsi:type="dcterms:W3CDTF">2015-11-12T13:52:25Z</dcterms:created>
  <dcterms:modified xsi:type="dcterms:W3CDTF">2023-12-14T13:57:05Z</dcterms:modified>
  <cp:category/>
  <cp:version/>
  <cp:contentType/>
  <cp:contentStatus/>
</cp:coreProperties>
</file>