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<sst xmlns="http://schemas.openxmlformats.org/spreadsheetml/2006/main" count="94" uniqueCount="94">
  <si>
    <t>НАЛОГОВЫЕ И НЕНАЛОГОВЫЕ ДОХОДЫ</t>
  </si>
  <si>
    <t>Налог на доходы физических лиц</t>
  </si>
  <si>
    <t>Акцизы по подакцизным товарам (продукции), производимым на территории Российской Федерации</t>
  </si>
  <si>
    <t>Наименование</t>
  </si>
  <si>
    <t>Код доходов</t>
  </si>
  <si>
    <t>000 1 00 00000 00 0000 000</t>
  </si>
  <si>
    <t>Налог на добычу полезных ископаемых</t>
  </si>
  <si>
    <t>Исполнено 
за 2017 год</t>
  </si>
  <si>
    <t xml:space="preserve">Доходы областного бюджета по видам доходов на 2019 год и плановый период 2020 и 2021 годов </t>
  </si>
  <si>
    <t>БЕЗВОЗМЕЗДНЫЕ ПОСТУПЛЕНИЯ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</si>
  <si>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</si>
  <si>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</si>
  <si>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</si>
  <si>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Иные межбюджетные трансферты</t>
  </si>
  <si>
    <t>000 2 00 00000 00 0000 000</t>
  </si>
  <si>
    <t>ИТОГО:</t>
  </si>
  <si>
    <t>6=5/3</t>
  </si>
  <si>
    <t>7=5/4</t>
  </si>
  <si>
    <t>9=8/3</t>
  </si>
  <si>
    <t>10=8/4</t>
  </si>
  <si>
    <t>12=11/3</t>
  </si>
  <si>
    <t>13=11/4</t>
  </si>
  <si>
    <t>000 1 01 02000 01 0000 110</t>
  </si>
  <si>
    <t>000 1 03 02000 01 0000 110</t>
  </si>
  <si>
    <t>000 1 05 02000 02 0000 110</t>
  </si>
  <si>
    <t>000 1 05 03000 01 0000 110</t>
  </si>
  <si>
    <t>000 1 05 04000 02 0000 110</t>
  </si>
  <si>
    <t>000 1 07 01000 01 0000 110</t>
  </si>
  <si>
    <t>000 1 08 03000 01 0000 110</t>
  </si>
  <si>
    <t>000 1 11 03000 00 0000 120</t>
  </si>
  <si>
    <t>000 1 11 05000 00 0000 120</t>
  </si>
  <si>
    <t>000 1 12 01000 01 0000 120</t>
  </si>
  <si>
    <t>000 1 13 01000 00 0000 130</t>
  </si>
  <si>
    <t>000 1 13 02000 00 0000 130</t>
  </si>
  <si>
    <t>000 1 14 02000 00 0000 000</t>
  </si>
  <si>
    <t>000 1 14 06000 00 0000 430</t>
  </si>
  <si>
    <t>000 1 17 01 000 00 0000 180</t>
  </si>
  <si>
    <t xml:space="preserve">Единый налог на вмененный доход для отдельных видов деятельности    </t>
  </si>
  <si>
    <t xml:space="preserve">Единый сельскохозяйственный налог                                                         </t>
  </si>
  <si>
    <t>Налог, взимаемый в связи с применением патентной системы налогообложения</t>
  </si>
  <si>
    <t xml:space="preserve">Государственная пошлина по делам, рассматриваемым в судах общей юрисдикции, мировыми судьями </t>
  </si>
  <si>
    <t xml:space="preserve">Проценты, полученные от предоставления бюджетных кредитов внутри страны
</t>
  </si>
  <si>
    <t xml:space="preserve">Плата за негативное воздействие на окружающую среду                                                                                               </t>
  </si>
  <si>
    <t xml:space="preserve">Доходы от реализации имущества, находящегося в государственной и муниципальной собственности (за исключением движимого имущества бюджетных и  автономных учреждений, а также имущества государственных и муниципальных унитарных предприятий, в том числе казенных) </t>
  </si>
  <si>
    <t xml:space="preserve">Доходы от продажи земельных участков, находящихся в государственной и муниципальной собственности </t>
  </si>
  <si>
    <t>Невыясненные поступления</t>
  </si>
  <si>
    <t xml:space="preserve">Возврат остатков субсидий, субвенций и иных межбюджетных трансфертов, имеющих целевое назначение, прошлых лет из бюджетов муниципальных районов </t>
  </si>
  <si>
    <r>
  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  </r>
    <r>
      <rPr>
        <i/>
        <sz val="12"/>
        <color indexed="56"/>
        <rFont val="Times New Roman"/>
        <family val="1"/>
      </rPr>
      <t xml:space="preserve">   </t>
    </r>
    <r>
      <rPr>
        <sz val="12"/>
        <rFont val="Times New Roman"/>
        <family val="1"/>
      </rPr>
      <t xml:space="preserve">                                        </t>
    </r>
  </si>
  <si>
    <r>
      <t xml:space="preserve">Доходы от оказания платных услуг  (работ)                </t>
    </r>
    <r>
      <rPr>
        <i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           </t>
    </r>
  </si>
  <si>
    <t xml:space="preserve">Доходы от компенсации затрат государства                                          </t>
  </si>
  <si>
    <t>Проект 
на 2022 год</t>
  </si>
  <si>
    <t>000 1 08 07000 01 0000 110</t>
  </si>
  <si>
    <t>000 1 16 10000 00 0000 140</t>
  </si>
  <si>
    <t>Административные штрафы, установленные Кодексом Российской Федерации об административных правонарушениях</t>
  </si>
  <si>
    <t>000 1 16 01000 01 0000 140</t>
  </si>
  <si>
    <t>Платежи в целях возмещения причиненного ущерба (убытков)</t>
  </si>
  <si>
    <t>Государственная пошлина за государственную регистрацию, а также за совершение прочих юридически значимых действий</t>
  </si>
  <si>
    <t>000 1 09 06000 02 0000 110</t>
  </si>
  <si>
    <t>Налог на прибыль организаций, зачислявшийся до 1 января 2005 года в местные бюджеты</t>
  </si>
  <si>
    <t>000 1 09 01000 00 0000 110</t>
  </si>
  <si>
    <t>Прочие налоги и сборы (по отмененным налогам и сборам субъектов Российской Федерации)</t>
  </si>
  <si>
    <t>000 1 11 09000 05 0000 120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</si>
  <si>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</si>
  <si>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>(руб.)</t>
  </si>
  <si>
    <t>000 2 07 05000 05 0000 150</t>
  </si>
  <si>
    <t xml:space="preserve">Прочие безвозмездные поступления в бюджеты муниципальных районов </t>
  </si>
  <si>
    <t>Проект 
на 2023 год</t>
  </si>
  <si>
    <t>000 2 02 10000 00 0000 150</t>
  </si>
  <si>
    <t>000 2 02 20000 00 0000 150</t>
  </si>
  <si>
    <t>000 2 02 30000 00 0000 150</t>
  </si>
  <si>
    <t>000 2 02 40000 00 0000 150</t>
  </si>
  <si>
    <t>000 2 19 00000 05 0000 150</t>
  </si>
  <si>
    <t>000 1 09 04000 00 0000 110</t>
  </si>
  <si>
    <t>Налоги на имущество</t>
  </si>
  <si>
    <t>Прочие налоги и сборы (по отмененным местным налогам и сборам)</t>
  </si>
  <si>
    <t>000 1 09 07000 00 0000 110</t>
  </si>
  <si>
    <t>000 1 05 01000 00 0000 110</t>
  </si>
  <si>
    <t>Налог, взимаемый в связи с применением упрощенной системы налогообложения</t>
  </si>
  <si>
    <t>Сведения о доходах бюджета Южского муниципального района по видам доходов на 2022 год и на плановый период 2023 и 2024 годов в сравнении с исполнением за 2020 год и ожидаемым исполнением за 2021 год</t>
  </si>
  <si>
    <t>Исполнено 
за 2020 год</t>
  </si>
  <si>
    <t>Ожидаемое исполнение за 2021 год</t>
  </si>
  <si>
    <t xml:space="preserve">2021 год к исполнению 
за 2020 год </t>
  </si>
  <si>
    <t xml:space="preserve">2022 год к ожидаемому исполнению 
за 2021 год </t>
  </si>
  <si>
    <t xml:space="preserve">2023 год к исполнению 
за 2020 год </t>
  </si>
  <si>
    <t xml:space="preserve">2023 год к ожидаемому исполнению 
за 2021 год </t>
  </si>
  <si>
    <t>Проект 
на 2024 год</t>
  </si>
  <si>
    <t xml:space="preserve">2024 год к исполнению 
за 2020 год </t>
  </si>
  <si>
    <t xml:space="preserve">2024 год к ожидаемому исполнению 
за 2021 год </t>
  </si>
  <si>
    <t>000 1 16 07000 00 0000 140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</si>
  <si>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</si>
  <si>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</si>
  <si>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</si>
  <si>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000 1 16 11000 01 0000 140</t>
  </si>
  <si>
    <t>Платежи, уплачиваемые в целях возмещения вреда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</si>
</sst>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##\ ###\ ###\ ###\ ##0.00"/>
    <numFmt numFmtId="177" formatCode="0.00000"/>
    <numFmt numFmtId="178" formatCode="0.0000"/>
    <numFmt numFmtId="179" formatCode="0.000"/>
    <numFmt numFmtId="180" formatCode="0.0"/>
    <numFmt numFmtId="181" formatCode="##\ ###\ ###\ ###\ ##0.00"/>
    <numFmt numFmtId="182" formatCode="#\ ###\ ###\ ###\ ##0.00"/>
    <numFmt numFmtId="183" formatCode="0.000000"/>
    <numFmt numFmtId="184" formatCode="0.000%"/>
    <numFmt numFmtId="185" formatCode="0.0%"/>
    <numFmt numFmtId="186" formatCode="#,##0.0"/>
    <numFmt numFmtId="187" formatCode="#,##0.0_ ;\-#,##0.0\ "/>
    <numFmt numFmtId="188" formatCode="0.0_ ;\-0.0\ "/>
    <numFmt numFmtId="189" formatCode="#,##0.00_ ;\-#,##0.00\ "/>
  </numFmts>
  <fonts count="4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i/>
      <sz val="12"/>
      <color indexed="56"/>
      <name val="Times New Roman"/>
      <family val="1"/>
    </font>
    <font>
      <i/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0"/>
      <color indexed="8"/>
      <name val="Arial Cyr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3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rgb="FF000000"/>
      <name val="Arial Cyr"/>
      <family val="0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4"/>
      <color rgb="FF000000"/>
      <name val="Times New Roman"/>
      <family val="1"/>
    </font>
    <font>
      <sz val="12"/>
      <color rgb="FF000000"/>
      <name val="Times New Roman"/>
      <family val="1"/>
    </font>
    <font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4"/>
      <color theme="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" fillId="0" borderId="0">
      <alignment/>
      <protection/>
    </xf>
    <xf numFmtId="4" fontId="34" fillId="16" borderId="1">
      <alignment horizontal="right" vertical="top" shrinkToFit="1"/>
      <protection/>
    </xf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0" borderId="0" applyNumberFormat="0" applyBorder="0" applyAlignment="0" applyProtection="0"/>
    <xf numFmtId="0" fontId="3" fillId="7" borderId="2" applyNumberFormat="0" applyAlignment="0" applyProtection="0"/>
    <xf numFmtId="0" fontId="4" fillId="21" borderId="3" applyNumberFormat="0" applyAlignment="0" applyProtection="0"/>
    <xf numFmtId="0" fontId="5" fillId="21" borderId="2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7" applyNumberFormat="0" applyFill="0" applyAlignment="0" applyProtection="0"/>
    <xf numFmtId="0" fontId="11" fillId="22" borderId="8" applyNumberFormat="0" applyAlignment="0" applyProtection="0"/>
    <xf numFmtId="0" fontId="12" fillId="0" borderId="0" applyNumberFormat="0" applyFill="0" applyBorder="0" applyAlignment="0" applyProtection="0"/>
    <xf numFmtId="0" fontId="13" fillId="23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9" fontId="0" fillId="0" borderId="0" applyFont="0" applyFill="0" applyBorder="0" applyAlignment="0" applyProtection="0"/>
    <xf numFmtId="0" fontId="17" fillId="0" borderId="10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21" fillId="25" borderId="11" xfId="0" applyFont="1" applyFill="1" applyBorder="1" applyAlignment="1">
      <alignment horizontal="center" wrapText="1"/>
    </xf>
    <xf numFmtId="0" fontId="21" fillId="25" borderId="11" xfId="0" applyNumberFormat="1" applyFont="1" applyFill="1" applyBorder="1" applyAlignment="1">
      <alignment horizontal="center" wrapText="1"/>
    </xf>
    <xf numFmtId="4" fontId="0" fillId="0" borderId="0" xfId="0" applyNumberFormat="1" applyAlignment="1">
      <alignment/>
    </xf>
    <xf numFmtId="0" fontId="23" fillId="25" borderId="11" xfId="0" applyNumberFormat="1" applyFont="1" applyFill="1" applyBorder="1" applyAlignment="1">
      <alignment horizontal="center" vertical="center" wrapText="1"/>
    </xf>
    <xf numFmtId="0" fontId="23" fillId="25" borderId="11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23" fillId="25" borderId="12" xfId="0" applyNumberFormat="1" applyFont="1" applyFill="1" applyBorder="1" applyAlignment="1">
      <alignment horizontal="center" vertical="center" wrapText="1"/>
    </xf>
    <xf numFmtId="0" fontId="23" fillId="25" borderId="0" xfId="0" applyNumberFormat="1" applyFont="1" applyFill="1" applyBorder="1" applyAlignment="1">
      <alignment horizontal="center" vertical="center" wrapText="1"/>
    </xf>
    <xf numFmtId="0" fontId="35" fillId="25" borderId="0" xfId="0" applyNumberFormat="1" applyFont="1" applyFill="1" applyBorder="1" applyAlignment="1">
      <alignment vertical="top" wrapText="1"/>
    </xf>
    <xf numFmtId="0" fontId="35" fillId="25" borderId="0" xfId="0" applyNumberFormat="1" applyFont="1" applyFill="1" applyBorder="1" applyAlignment="1">
      <alignment horizontal="center" vertical="top" wrapText="1"/>
    </xf>
    <xf numFmtId="0" fontId="35" fillId="25" borderId="13" xfId="0" applyNumberFormat="1" applyFont="1" applyFill="1" applyBorder="1" applyAlignment="1">
      <alignment horizontal="center" vertical="top" wrapText="1"/>
    </xf>
    <xf numFmtId="0" fontId="0" fillId="0" borderId="0" xfId="0" applyBorder="1" applyAlignment="1">
      <alignment/>
    </xf>
    <xf numFmtId="0" fontId="36" fillId="25" borderId="13" xfId="0" applyNumberFormat="1" applyFont="1" applyFill="1" applyBorder="1" applyAlignment="1">
      <alignment horizontal="right" vertical="top" wrapText="1"/>
    </xf>
    <xf numFmtId="0" fontId="23" fillId="25" borderId="0" xfId="0" applyNumberFormat="1" applyFont="1" applyFill="1" applyBorder="1" applyAlignment="1">
      <alignment horizontal="center" vertical="center" wrapText="1"/>
    </xf>
    <xf numFmtId="4" fontId="22" fillId="0" borderId="11" xfId="0" applyNumberFormat="1" applyFont="1" applyBorder="1" applyAlignment="1">
      <alignment horizontal="center" vertical="top"/>
    </xf>
    <xf numFmtId="185" fontId="22" fillId="0" borderId="11" xfId="0" applyNumberFormat="1" applyFont="1" applyBorder="1" applyAlignment="1">
      <alignment horizontal="center" vertical="top"/>
    </xf>
    <xf numFmtId="4" fontId="20" fillId="0" borderId="11" xfId="0" applyNumberFormat="1" applyFont="1" applyBorder="1" applyAlignment="1">
      <alignment horizontal="center" vertical="top"/>
    </xf>
    <xf numFmtId="185" fontId="20" fillId="0" borderId="11" xfId="0" applyNumberFormat="1" applyFont="1" applyBorder="1" applyAlignment="1">
      <alignment horizontal="center" vertical="top"/>
    </xf>
    <xf numFmtId="0" fontId="23" fillId="25" borderId="0" xfId="0" applyNumberFormat="1" applyFont="1" applyFill="1" applyBorder="1" applyAlignment="1">
      <alignment horizontal="center" vertical="center" wrapText="1"/>
    </xf>
    <xf numFmtId="186" fontId="22" fillId="0" borderId="0" xfId="0" applyNumberFormat="1" applyFont="1" applyBorder="1" applyAlignment="1">
      <alignment horizontal="center" vertical="top"/>
    </xf>
    <xf numFmtId="186" fontId="0" fillId="0" borderId="0" xfId="0" applyNumberFormat="1" applyBorder="1" applyAlignment="1">
      <alignment/>
    </xf>
    <xf numFmtId="0" fontId="37" fillId="0" borderId="0" xfId="0" applyFont="1" applyBorder="1" applyAlignment="1">
      <alignment/>
    </xf>
    <xf numFmtId="4" fontId="20" fillId="0" borderId="11" xfId="0" applyNumberFormat="1" applyFont="1" applyFill="1" applyBorder="1" applyAlignment="1">
      <alignment horizontal="center" vertical="top"/>
    </xf>
    <xf numFmtId="0" fontId="23" fillId="0" borderId="11" xfId="0" applyFont="1" applyBorder="1" applyAlignment="1">
      <alignment horizontal="justify" vertical="center" wrapText="1"/>
    </xf>
    <xf numFmtId="0" fontId="21" fillId="0" borderId="11" xfId="0" applyFont="1" applyBorder="1" applyAlignment="1">
      <alignment horizontal="justify" vertical="center" wrapText="1"/>
    </xf>
    <xf numFmtId="49" fontId="21" fillId="25" borderId="11" xfId="0" applyNumberFormat="1" applyFont="1" applyFill="1" applyBorder="1" applyAlignment="1">
      <alignment horizontal="justify" vertical="top" wrapText="1"/>
    </xf>
    <xf numFmtId="0" fontId="21" fillId="25" borderId="11" xfId="0" applyFont="1" applyFill="1" applyBorder="1" applyAlignment="1">
      <alignment horizontal="justify" vertical="top" wrapText="1"/>
    </xf>
    <xf numFmtId="2" fontId="21" fillId="25" borderId="11" xfId="0" applyNumberFormat="1" applyFont="1" applyFill="1" applyBorder="1" applyAlignment="1">
      <alignment horizontal="justify" vertical="top" wrapText="1"/>
    </xf>
    <xf numFmtId="0" fontId="21" fillId="25" borderId="11" xfId="0" applyFont="1" applyFill="1" applyBorder="1" applyAlignment="1">
      <alignment horizontal="left" vertical="center" wrapText="1"/>
    </xf>
    <xf numFmtId="0" fontId="23" fillId="25" borderId="11" xfId="0" applyFont="1" applyFill="1" applyBorder="1" applyAlignment="1">
      <alignment horizontal="justify" vertical="center" wrapText="1"/>
    </xf>
    <xf numFmtId="0" fontId="21" fillId="25" borderId="11" xfId="0" applyFont="1" applyFill="1" applyBorder="1" applyAlignment="1">
      <alignment horizontal="justify" vertical="center" wrapText="1"/>
    </xf>
    <xf numFmtId="49" fontId="21" fillId="0" borderId="11" xfId="0" applyNumberFormat="1" applyFont="1" applyFill="1" applyBorder="1" applyAlignment="1">
      <alignment horizontal="justify" vertical="top" wrapText="1"/>
    </xf>
    <xf numFmtId="0" fontId="38" fillId="25" borderId="11" xfId="0" applyFont="1" applyFill="1" applyBorder="1" applyAlignment="1">
      <alignment horizontal="justify" vertical="top" wrapText="1"/>
    </xf>
    <xf numFmtId="189" fontId="22" fillId="0" borderId="11" xfId="63" applyNumberFormat="1" applyFont="1" applyBorder="1" applyAlignment="1">
      <alignment horizontal="center" vertical="top"/>
    </xf>
    <xf numFmtId="189" fontId="20" fillId="0" borderId="11" xfId="63" applyNumberFormat="1" applyFont="1" applyBorder="1" applyAlignment="1">
      <alignment horizontal="center" vertical="top"/>
    </xf>
    <xf numFmtId="0" fontId="26" fillId="0" borderId="11" xfId="0" applyFont="1" applyBorder="1" applyAlignment="1">
      <alignment horizontal="center" vertical="top"/>
    </xf>
    <xf numFmtId="0" fontId="27" fillId="0" borderId="11" xfId="0" applyFont="1" applyBorder="1" applyAlignment="1">
      <alignment horizontal="center" vertical="top"/>
    </xf>
    <xf numFmtId="0" fontId="27" fillId="0" borderId="11" xfId="0" applyFont="1" applyBorder="1" applyAlignment="1">
      <alignment horizontal="center" vertical="top" wrapText="1"/>
    </xf>
    <xf numFmtId="0" fontId="27" fillId="25" borderId="11" xfId="0" applyFont="1" applyFill="1" applyBorder="1" applyAlignment="1">
      <alignment horizontal="center" vertical="top" wrapText="1"/>
    </xf>
    <xf numFmtId="0" fontId="26" fillId="25" borderId="11" xfId="0" applyFont="1" applyFill="1" applyBorder="1" applyAlignment="1">
      <alignment horizontal="center" vertical="top"/>
    </xf>
    <xf numFmtId="0" fontId="27" fillId="25" borderId="11" xfId="0" applyFont="1" applyFill="1" applyBorder="1" applyAlignment="1">
      <alignment horizontal="center" vertical="top"/>
    </xf>
    <xf numFmtId="0" fontId="39" fillId="25" borderId="11" xfId="0" applyFont="1" applyFill="1" applyBorder="1" applyAlignment="1">
      <alignment horizontal="center" vertical="top" wrapText="1"/>
    </xf>
    <xf numFmtId="0" fontId="23" fillId="25" borderId="0" xfId="0" applyNumberFormat="1" applyFont="1" applyFill="1" applyBorder="1" applyAlignment="1">
      <alignment horizontal="center" vertical="center" wrapText="1"/>
    </xf>
    <xf numFmtId="0" fontId="40" fillId="25" borderId="11" xfId="0" applyFont="1" applyFill="1" applyBorder="1" applyAlignment="1">
      <alignment horizontal="right" vertical="center" wrapText="1"/>
    </xf>
    <xf numFmtId="0" fontId="41" fillId="25" borderId="0" xfId="0" applyNumberFormat="1" applyFont="1" applyFill="1" applyBorder="1" applyAlignment="1">
      <alignment horizontal="center" vertical="top" wrapText="1"/>
    </xf>
    <xf numFmtId="0" fontId="35" fillId="25" borderId="0" xfId="0" applyNumberFormat="1" applyFont="1" applyFill="1" applyBorder="1" applyAlignment="1">
      <alignment horizontal="center" vertical="top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xl4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Примечание 2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6"/>
  <sheetViews>
    <sheetView tabSelected="1" zoomScalePageLayoutView="0" workbookViewId="0" topLeftCell="A3">
      <pane xSplit="2" ySplit="4" topLeftCell="D7" activePane="bottomRight" state="frozen"/>
      <selection pane="topLeft" activeCell="A3" sqref="A3"/>
      <selection pane="topRight" activeCell="C3" sqref="C3"/>
      <selection pane="bottomLeft" activeCell="A6" sqref="A6"/>
      <selection pane="bottomRight" activeCell="M25" sqref="M25"/>
    </sheetView>
  </sheetViews>
  <sheetFormatPr defaultColWidth="9.00390625" defaultRowHeight="12.75"/>
  <cols>
    <col min="1" max="1" width="50.125" style="0" customWidth="1"/>
    <col min="2" max="2" width="35.375" style="0" customWidth="1"/>
    <col min="3" max="3" width="22.375" style="0" hidden="1" customWidth="1"/>
    <col min="4" max="4" width="18.875" style="0" customWidth="1"/>
    <col min="5" max="5" width="20.625" style="0" customWidth="1"/>
    <col min="6" max="6" width="19.375" style="0" customWidth="1"/>
    <col min="7" max="7" width="13.375" style="3" customWidth="1"/>
    <col min="8" max="8" width="14.125" style="3" customWidth="1"/>
    <col min="9" max="9" width="20.625" style="3" customWidth="1"/>
    <col min="10" max="10" width="13.75390625" style="3" customWidth="1"/>
    <col min="11" max="11" width="14.25390625" style="3" customWidth="1"/>
    <col min="12" max="12" width="20.25390625" style="3" customWidth="1"/>
    <col min="13" max="13" width="13.375" style="0" customWidth="1"/>
    <col min="14" max="14" width="15.625" style="0" customWidth="1"/>
  </cols>
  <sheetData>
    <row r="1" spans="1:14" ht="37.5" customHeight="1">
      <c r="A1" s="44" t="s">
        <v>8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</row>
    <row r="2" spans="1:14" ht="17.25" customHeight="1">
      <c r="A2" s="9"/>
      <c r="B2" s="9"/>
      <c r="C2" s="9"/>
      <c r="D2" s="20"/>
      <c r="E2" s="15"/>
      <c r="F2" s="20"/>
      <c r="G2" s="9"/>
      <c r="H2" s="9"/>
      <c r="I2" s="20"/>
      <c r="J2" s="9"/>
      <c r="K2" s="9"/>
      <c r="L2" s="20"/>
      <c r="M2" s="9"/>
      <c r="N2" s="13"/>
    </row>
    <row r="3" spans="1:14" s="10" customFormat="1" ht="39" customHeight="1">
      <c r="A3" s="46" t="s">
        <v>78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</row>
    <row r="4" spans="1:14" s="10" customFormat="1" ht="15" customHeight="1">
      <c r="A4" s="11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4" t="s">
        <v>63</v>
      </c>
    </row>
    <row r="5" spans="1:14" ht="76.5" customHeight="1">
      <c r="A5" s="8" t="s">
        <v>3</v>
      </c>
      <c r="B5" s="4" t="s">
        <v>4</v>
      </c>
      <c r="C5" s="5" t="s">
        <v>7</v>
      </c>
      <c r="D5" s="5" t="s">
        <v>79</v>
      </c>
      <c r="E5" s="5" t="s">
        <v>80</v>
      </c>
      <c r="F5" s="5" t="s">
        <v>50</v>
      </c>
      <c r="G5" s="6" t="s">
        <v>81</v>
      </c>
      <c r="H5" s="6" t="s">
        <v>82</v>
      </c>
      <c r="I5" s="5" t="s">
        <v>66</v>
      </c>
      <c r="J5" s="6" t="s">
        <v>83</v>
      </c>
      <c r="K5" s="6" t="s">
        <v>84</v>
      </c>
      <c r="L5" s="5" t="s">
        <v>85</v>
      </c>
      <c r="M5" s="6" t="s">
        <v>86</v>
      </c>
      <c r="N5" s="6" t="s">
        <v>87</v>
      </c>
    </row>
    <row r="6" spans="1:14" ht="15.75">
      <c r="A6" s="1">
        <v>1</v>
      </c>
      <c r="B6" s="2">
        <v>2</v>
      </c>
      <c r="C6" s="1">
        <v>3</v>
      </c>
      <c r="D6" s="1">
        <v>3</v>
      </c>
      <c r="E6" s="1">
        <v>4</v>
      </c>
      <c r="F6" s="1">
        <v>5</v>
      </c>
      <c r="G6" s="1" t="s">
        <v>16</v>
      </c>
      <c r="H6" s="1" t="s">
        <v>17</v>
      </c>
      <c r="I6" s="1">
        <v>8</v>
      </c>
      <c r="J6" s="1" t="s">
        <v>18</v>
      </c>
      <c r="K6" s="1" t="s">
        <v>19</v>
      </c>
      <c r="L6" s="1">
        <v>11</v>
      </c>
      <c r="M6" s="1" t="s">
        <v>20</v>
      </c>
      <c r="N6" s="1" t="s">
        <v>21</v>
      </c>
    </row>
    <row r="7" spans="1:14" ht="18.75">
      <c r="A7" s="25" t="s">
        <v>0</v>
      </c>
      <c r="B7" s="37" t="s">
        <v>5</v>
      </c>
      <c r="C7" s="16">
        <v>19070189965.92</v>
      </c>
      <c r="D7" s="16">
        <f>SUM(D8:D34)</f>
        <v>69893152.09</v>
      </c>
      <c r="E7" s="16">
        <f>SUM(E8:E34)</f>
        <v>69531524.06</v>
      </c>
      <c r="F7" s="16">
        <f>SUM(F8:F34)</f>
        <v>72922179.46</v>
      </c>
      <c r="G7" s="17">
        <f>F7/D7</f>
        <v>1.043337970594023</v>
      </c>
      <c r="H7" s="17">
        <f>F7/E7</f>
        <v>1.0487642899510463</v>
      </c>
      <c r="I7" s="35">
        <f>SUM(I8:I34)</f>
        <v>71302413.96000001</v>
      </c>
      <c r="J7" s="17">
        <f>I7/D7</f>
        <v>1.0201630893422196</v>
      </c>
      <c r="K7" s="17">
        <f>I7/E7</f>
        <v>1.0254688779505519</v>
      </c>
      <c r="L7" s="35">
        <f>SUM(L8:L34)</f>
        <v>71302413.96000001</v>
      </c>
      <c r="M7" s="17">
        <f aca="true" t="shared" si="0" ref="M7:M42">L7/D7</f>
        <v>1.0201630893422196</v>
      </c>
      <c r="N7" s="17">
        <f>L7/E7</f>
        <v>1.0254688779505519</v>
      </c>
    </row>
    <row r="8" spans="1:14" ht="18.75">
      <c r="A8" s="26" t="s">
        <v>1</v>
      </c>
      <c r="B8" s="38" t="s">
        <v>22</v>
      </c>
      <c r="C8" s="18">
        <v>6421451622.34</v>
      </c>
      <c r="D8" s="18">
        <v>54850651.75</v>
      </c>
      <c r="E8" s="18">
        <v>55125182.6</v>
      </c>
      <c r="F8" s="18">
        <v>58989557.15</v>
      </c>
      <c r="G8" s="19">
        <f aca="true" t="shared" si="1" ref="G8:G42">F8/D8</f>
        <v>1.0754577250761654</v>
      </c>
      <c r="H8" s="19">
        <f>F8/E8</f>
        <v>1.0701018004428342</v>
      </c>
      <c r="I8" s="36">
        <v>59015548.71</v>
      </c>
      <c r="J8" s="19">
        <f aca="true" t="shared" si="2" ref="J8:J42">I8/D8</f>
        <v>1.075931585626054</v>
      </c>
      <c r="K8" s="19">
        <f>I8/E8</f>
        <v>1.070573301103224</v>
      </c>
      <c r="L8" s="36">
        <v>59015548.71</v>
      </c>
      <c r="M8" s="19">
        <f t="shared" si="0"/>
        <v>1.075931585626054</v>
      </c>
      <c r="N8" s="19">
        <f>L8/E8</f>
        <v>1.070573301103224</v>
      </c>
    </row>
    <row r="9" spans="1:14" ht="47.25">
      <c r="A9" s="26" t="s">
        <v>2</v>
      </c>
      <c r="B9" s="38" t="s">
        <v>23</v>
      </c>
      <c r="C9" s="18">
        <v>3228638823.93</v>
      </c>
      <c r="D9" s="18">
        <v>4534733.88</v>
      </c>
      <c r="E9" s="18">
        <v>4477000</v>
      </c>
      <c r="F9" s="18">
        <v>4565000</v>
      </c>
      <c r="G9" s="19">
        <f t="shared" si="1"/>
        <v>1.0066742880179773</v>
      </c>
      <c r="H9" s="19">
        <f aca="true" t="shared" si="3" ref="H9:H32">F9/E9</f>
        <v>1.0196560196560196</v>
      </c>
      <c r="I9" s="36">
        <v>4565000</v>
      </c>
      <c r="J9" s="19">
        <f t="shared" si="2"/>
        <v>1.0066742880179773</v>
      </c>
      <c r="K9" s="19">
        <f aca="true" t="shared" si="4" ref="K9:K32">I9/E9</f>
        <v>1.0196560196560196</v>
      </c>
      <c r="L9" s="36">
        <v>4565000</v>
      </c>
      <c r="M9" s="19">
        <f t="shared" si="0"/>
        <v>1.0066742880179773</v>
      </c>
      <c r="N9" s="19">
        <f aca="true" t="shared" si="5" ref="N9:N32">L9/E9</f>
        <v>1.0196560196560196</v>
      </c>
    </row>
    <row r="10" spans="1:14" ht="31.5">
      <c r="A10" s="26" t="s">
        <v>77</v>
      </c>
      <c r="B10" s="38" t="s">
        <v>76</v>
      </c>
      <c r="C10" s="18"/>
      <c r="D10" s="18">
        <v>0</v>
      </c>
      <c r="E10" s="18">
        <v>1802542.28</v>
      </c>
      <c r="F10" s="18">
        <v>2286037.25</v>
      </c>
      <c r="G10" s="19">
        <v>0</v>
      </c>
      <c r="H10" s="19">
        <v>0</v>
      </c>
      <c r="I10" s="36">
        <v>2286037.25</v>
      </c>
      <c r="J10" s="19">
        <v>0</v>
      </c>
      <c r="K10" s="19">
        <v>0</v>
      </c>
      <c r="L10" s="36">
        <v>2286037.25</v>
      </c>
      <c r="M10" s="19">
        <v>0</v>
      </c>
      <c r="N10" s="19">
        <v>0</v>
      </c>
    </row>
    <row r="11" spans="1:14" ht="31.5">
      <c r="A11" s="26" t="s">
        <v>37</v>
      </c>
      <c r="B11" s="38" t="s">
        <v>24</v>
      </c>
      <c r="C11" s="18">
        <v>1943770724.32</v>
      </c>
      <c r="D11" s="18">
        <v>3997062.85</v>
      </c>
      <c r="E11" s="18">
        <v>1178147.99</v>
      </c>
      <c r="F11" s="18">
        <v>330955.48</v>
      </c>
      <c r="G11" s="19">
        <f t="shared" si="1"/>
        <v>0.0827996687617759</v>
      </c>
      <c r="H11" s="19">
        <f t="shared" si="3"/>
        <v>0.2809116365763184</v>
      </c>
      <c r="I11" s="36">
        <v>0</v>
      </c>
      <c r="J11" s="19">
        <f t="shared" si="2"/>
        <v>0</v>
      </c>
      <c r="K11" s="19">
        <f t="shared" si="4"/>
        <v>0</v>
      </c>
      <c r="L11" s="36">
        <v>0</v>
      </c>
      <c r="M11" s="19">
        <f t="shared" si="0"/>
        <v>0</v>
      </c>
      <c r="N11" s="19">
        <f t="shared" si="5"/>
        <v>0</v>
      </c>
    </row>
    <row r="12" spans="1:14" ht="18.75">
      <c r="A12" s="27" t="s">
        <v>38</v>
      </c>
      <c r="B12" s="38" t="s">
        <v>25</v>
      </c>
      <c r="C12" s="18">
        <v>1929552180.34</v>
      </c>
      <c r="D12" s="18">
        <v>9044</v>
      </c>
      <c r="E12" s="18">
        <v>28266.85</v>
      </c>
      <c r="F12" s="18">
        <v>0</v>
      </c>
      <c r="G12" s="19">
        <f t="shared" si="1"/>
        <v>0</v>
      </c>
      <c r="H12" s="19">
        <f t="shared" si="3"/>
        <v>0</v>
      </c>
      <c r="I12" s="36">
        <v>0</v>
      </c>
      <c r="J12" s="19">
        <f t="shared" si="2"/>
        <v>0</v>
      </c>
      <c r="K12" s="19">
        <f t="shared" si="4"/>
        <v>0</v>
      </c>
      <c r="L12" s="36">
        <v>0</v>
      </c>
      <c r="M12" s="19">
        <f t="shared" si="0"/>
        <v>0</v>
      </c>
      <c r="N12" s="19">
        <f t="shared" si="5"/>
        <v>0</v>
      </c>
    </row>
    <row r="13" spans="1:14" ht="38.25" customHeight="1">
      <c r="A13" s="28" t="s">
        <v>39</v>
      </c>
      <c r="B13" s="39" t="s">
        <v>26</v>
      </c>
      <c r="C13" s="18">
        <v>696468731.17</v>
      </c>
      <c r="D13" s="18">
        <v>350633.41</v>
      </c>
      <c r="E13" s="18">
        <v>1044157.64</v>
      </c>
      <c r="F13" s="18">
        <v>2036157.64</v>
      </c>
      <c r="G13" s="19">
        <f t="shared" si="1"/>
        <v>5.807083928482457</v>
      </c>
      <c r="H13" s="19">
        <f t="shared" si="3"/>
        <v>1.9500481172555515</v>
      </c>
      <c r="I13" s="36">
        <v>1597000</v>
      </c>
      <c r="J13" s="19">
        <f t="shared" si="2"/>
        <v>4.554614461867739</v>
      </c>
      <c r="K13" s="19">
        <f t="shared" si="4"/>
        <v>1.5294625436059635</v>
      </c>
      <c r="L13" s="36">
        <v>1597000</v>
      </c>
      <c r="M13" s="19">
        <f t="shared" si="0"/>
        <v>4.554614461867739</v>
      </c>
      <c r="N13" s="19">
        <f t="shared" si="5"/>
        <v>1.5294625436059635</v>
      </c>
    </row>
    <row r="14" spans="1:14" ht="24.75" customHeight="1">
      <c r="A14" s="28" t="s">
        <v>6</v>
      </c>
      <c r="B14" s="39" t="s">
        <v>27</v>
      </c>
      <c r="C14" s="18"/>
      <c r="D14" s="18">
        <v>77385</v>
      </c>
      <c r="E14" s="18">
        <v>0</v>
      </c>
      <c r="F14" s="18">
        <v>0</v>
      </c>
      <c r="G14" s="19">
        <v>0</v>
      </c>
      <c r="H14" s="19">
        <v>0</v>
      </c>
      <c r="I14" s="36">
        <v>0</v>
      </c>
      <c r="J14" s="19">
        <v>0</v>
      </c>
      <c r="K14" s="19">
        <v>0</v>
      </c>
      <c r="L14" s="36">
        <v>0</v>
      </c>
      <c r="M14" s="19">
        <v>0</v>
      </c>
      <c r="N14" s="19">
        <v>0</v>
      </c>
    </row>
    <row r="15" spans="1:14" ht="47.25">
      <c r="A15" s="27" t="s">
        <v>40</v>
      </c>
      <c r="B15" s="39" t="s">
        <v>28</v>
      </c>
      <c r="C15" s="18">
        <v>3370013.94</v>
      </c>
      <c r="D15" s="18">
        <v>1569060.77</v>
      </c>
      <c r="E15" s="18">
        <v>1328657.57</v>
      </c>
      <c r="F15" s="18">
        <v>1278000</v>
      </c>
      <c r="G15" s="19">
        <f t="shared" si="1"/>
        <v>0.8145000018068134</v>
      </c>
      <c r="H15" s="19">
        <f t="shared" si="3"/>
        <v>0.9618731182933763</v>
      </c>
      <c r="I15" s="36">
        <v>1278000</v>
      </c>
      <c r="J15" s="19">
        <f t="shared" si="2"/>
        <v>0.8145000018068134</v>
      </c>
      <c r="K15" s="19">
        <f t="shared" si="4"/>
        <v>0.9618731182933763</v>
      </c>
      <c r="L15" s="36">
        <v>1278000</v>
      </c>
      <c r="M15" s="19">
        <f t="shared" si="0"/>
        <v>0.8145000018068134</v>
      </c>
      <c r="N15" s="19">
        <f t="shared" si="5"/>
        <v>0.9618731182933763</v>
      </c>
    </row>
    <row r="16" spans="1:14" ht="47.25">
      <c r="A16" s="33" t="s">
        <v>56</v>
      </c>
      <c r="B16" s="39" t="s">
        <v>51</v>
      </c>
      <c r="C16" s="18"/>
      <c r="D16" s="18">
        <v>0</v>
      </c>
      <c r="E16" s="18">
        <v>10000</v>
      </c>
      <c r="F16" s="18">
        <v>10000</v>
      </c>
      <c r="G16" s="19">
        <v>0</v>
      </c>
      <c r="H16" s="19">
        <f t="shared" si="3"/>
        <v>1</v>
      </c>
      <c r="I16" s="36">
        <v>10000</v>
      </c>
      <c r="J16" s="19">
        <v>0</v>
      </c>
      <c r="K16" s="19">
        <f t="shared" si="4"/>
        <v>1</v>
      </c>
      <c r="L16" s="36">
        <v>10000</v>
      </c>
      <c r="M16" s="19">
        <v>0</v>
      </c>
      <c r="N16" s="19">
        <f t="shared" si="5"/>
        <v>1</v>
      </c>
    </row>
    <row r="17" spans="1:14" ht="31.5">
      <c r="A17" s="33" t="s">
        <v>58</v>
      </c>
      <c r="B17" s="39" t="s">
        <v>59</v>
      </c>
      <c r="C17" s="18"/>
      <c r="D17" s="18">
        <v>160.19</v>
      </c>
      <c r="E17" s="18">
        <v>0</v>
      </c>
      <c r="F17" s="18">
        <v>0</v>
      </c>
      <c r="G17" s="19">
        <f t="shared" si="1"/>
        <v>0</v>
      </c>
      <c r="H17" s="19">
        <v>0</v>
      </c>
      <c r="I17" s="36">
        <v>0</v>
      </c>
      <c r="J17" s="19">
        <f t="shared" si="2"/>
        <v>0</v>
      </c>
      <c r="K17" s="19">
        <v>0</v>
      </c>
      <c r="L17" s="36">
        <v>0</v>
      </c>
      <c r="M17" s="19">
        <f t="shared" si="0"/>
        <v>0</v>
      </c>
      <c r="N17" s="19">
        <v>0</v>
      </c>
    </row>
    <row r="18" spans="1:14" ht="18.75">
      <c r="A18" s="33" t="s">
        <v>73</v>
      </c>
      <c r="B18" s="39" t="s">
        <v>72</v>
      </c>
      <c r="C18" s="18"/>
      <c r="D18" s="18">
        <v>132.65</v>
      </c>
      <c r="E18" s="18">
        <v>0</v>
      </c>
      <c r="F18" s="18">
        <v>0</v>
      </c>
      <c r="G18" s="19">
        <v>0</v>
      </c>
      <c r="H18" s="19">
        <v>0</v>
      </c>
      <c r="I18" s="36">
        <v>0</v>
      </c>
      <c r="J18" s="19">
        <v>0</v>
      </c>
      <c r="K18" s="19">
        <v>0</v>
      </c>
      <c r="L18" s="36">
        <v>0</v>
      </c>
      <c r="M18" s="19">
        <v>0</v>
      </c>
      <c r="N18" s="19">
        <v>0</v>
      </c>
    </row>
    <row r="19" spans="1:14" ht="47.25">
      <c r="A19" s="33" t="s">
        <v>60</v>
      </c>
      <c r="B19" s="39" t="s">
        <v>57</v>
      </c>
      <c r="C19" s="18"/>
      <c r="D19" s="18">
        <v>104.04</v>
      </c>
      <c r="E19" s="18">
        <v>0</v>
      </c>
      <c r="F19" s="18">
        <v>0</v>
      </c>
      <c r="G19" s="19">
        <f t="shared" si="1"/>
        <v>0</v>
      </c>
      <c r="H19" s="19">
        <v>0</v>
      </c>
      <c r="I19" s="36">
        <v>0</v>
      </c>
      <c r="J19" s="19">
        <f t="shared" si="2"/>
        <v>0</v>
      </c>
      <c r="K19" s="19">
        <v>0</v>
      </c>
      <c r="L19" s="36">
        <v>0</v>
      </c>
      <c r="M19" s="19">
        <f t="shared" si="0"/>
        <v>0</v>
      </c>
      <c r="N19" s="19">
        <v>0</v>
      </c>
    </row>
    <row r="20" spans="1:14" ht="31.5">
      <c r="A20" s="33" t="s">
        <v>74</v>
      </c>
      <c r="B20" s="39" t="s">
        <v>75</v>
      </c>
      <c r="C20" s="18"/>
      <c r="D20" s="18">
        <v>46.36</v>
      </c>
      <c r="E20" s="18">
        <v>0.3</v>
      </c>
      <c r="F20" s="18">
        <v>0</v>
      </c>
      <c r="G20" s="19">
        <v>0</v>
      </c>
      <c r="H20" s="19">
        <f t="shared" si="3"/>
        <v>0</v>
      </c>
      <c r="I20" s="36">
        <v>0</v>
      </c>
      <c r="J20" s="19">
        <v>0</v>
      </c>
      <c r="K20" s="19">
        <f t="shared" si="4"/>
        <v>0</v>
      </c>
      <c r="L20" s="36">
        <v>0</v>
      </c>
      <c r="M20" s="19">
        <v>0</v>
      </c>
      <c r="N20" s="19">
        <f t="shared" si="5"/>
        <v>0</v>
      </c>
    </row>
    <row r="21" spans="1:14" ht="47.25">
      <c r="A21" s="27" t="s">
        <v>41</v>
      </c>
      <c r="B21" s="39" t="s">
        <v>29</v>
      </c>
      <c r="C21" s="18"/>
      <c r="D21" s="18">
        <v>36279.18</v>
      </c>
      <c r="E21" s="18">
        <v>24759.48</v>
      </c>
      <c r="F21" s="18">
        <v>4501.62</v>
      </c>
      <c r="G21" s="19">
        <f t="shared" si="1"/>
        <v>0.12408273836398727</v>
      </c>
      <c r="H21" s="19">
        <f t="shared" si="3"/>
        <v>0.18181399609361748</v>
      </c>
      <c r="I21" s="36">
        <v>0</v>
      </c>
      <c r="J21" s="19">
        <f t="shared" si="2"/>
        <v>0</v>
      </c>
      <c r="K21" s="19">
        <f t="shared" si="4"/>
        <v>0</v>
      </c>
      <c r="L21" s="36">
        <v>0</v>
      </c>
      <c r="M21" s="19">
        <f t="shared" si="0"/>
        <v>0</v>
      </c>
      <c r="N21" s="19">
        <f t="shared" si="5"/>
        <v>0</v>
      </c>
    </row>
    <row r="22" spans="1:14" ht="126">
      <c r="A22" s="29" t="s">
        <v>47</v>
      </c>
      <c r="B22" s="39" t="s">
        <v>30</v>
      </c>
      <c r="C22" s="18"/>
      <c r="D22" s="18">
        <v>2054784.19</v>
      </c>
      <c r="E22" s="18">
        <v>2487077.49</v>
      </c>
      <c r="F22" s="18">
        <v>2447470.32</v>
      </c>
      <c r="G22" s="19">
        <f t="shared" si="1"/>
        <v>1.191108210736233</v>
      </c>
      <c r="H22" s="19">
        <f t="shared" si="3"/>
        <v>0.9840748146532418</v>
      </c>
      <c r="I22" s="36">
        <v>1557328</v>
      </c>
      <c r="J22" s="19">
        <f t="shared" si="2"/>
        <v>0.7579034370514599</v>
      </c>
      <c r="K22" s="19">
        <f t="shared" si="4"/>
        <v>0.6261678641946937</v>
      </c>
      <c r="L22" s="36">
        <v>1557328</v>
      </c>
      <c r="M22" s="19">
        <f t="shared" si="0"/>
        <v>0.7579034370514599</v>
      </c>
      <c r="N22" s="19">
        <f t="shared" si="5"/>
        <v>0.6261678641946937</v>
      </c>
    </row>
    <row r="23" spans="1:14" ht="126" hidden="1">
      <c r="A23" s="29" t="s">
        <v>62</v>
      </c>
      <c r="B23" s="39" t="s">
        <v>61</v>
      </c>
      <c r="C23" s="18"/>
      <c r="D23" s="18">
        <v>0</v>
      </c>
      <c r="E23" s="18">
        <v>0</v>
      </c>
      <c r="F23" s="18">
        <v>0</v>
      </c>
      <c r="G23" s="19" t="e">
        <f t="shared" si="1"/>
        <v>#DIV/0!</v>
      </c>
      <c r="H23" s="19" t="e">
        <f t="shared" si="3"/>
        <v>#DIV/0!</v>
      </c>
      <c r="I23" s="36">
        <v>0</v>
      </c>
      <c r="J23" s="19" t="e">
        <f t="shared" si="2"/>
        <v>#DIV/0!</v>
      </c>
      <c r="K23" s="19" t="e">
        <f t="shared" si="4"/>
        <v>#DIV/0!</v>
      </c>
      <c r="L23" s="36">
        <v>0</v>
      </c>
      <c r="M23" s="19" t="e">
        <f t="shared" si="0"/>
        <v>#DIV/0!</v>
      </c>
      <c r="N23" s="19" t="e">
        <f t="shared" si="5"/>
        <v>#DIV/0!</v>
      </c>
    </row>
    <row r="24" spans="1:14" ht="110.25">
      <c r="A24" s="29" t="s">
        <v>91</v>
      </c>
      <c r="B24" s="39" t="s">
        <v>90</v>
      </c>
      <c r="C24" s="18"/>
      <c r="D24" s="18">
        <v>0</v>
      </c>
      <c r="E24" s="18">
        <v>53213.33</v>
      </c>
      <c r="F24" s="18">
        <v>0</v>
      </c>
      <c r="G24" s="19">
        <v>0</v>
      </c>
      <c r="H24" s="19">
        <f t="shared" si="3"/>
        <v>0</v>
      </c>
      <c r="I24" s="36">
        <v>0</v>
      </c>
      <c r="J24" s="19">
        <v>0</v>
      </c>
      <c r="K24" s="19">
        <f t="shared" si="4"/>
        <v>0</v>
      </c>
      <c r="L24" s="36">
        <v>0</v>
      </c>
      <c r="M24" s="19">
        <v>0</v>
      </c>
      <c r="N24" s="19">
        <f t="shared" si="5"/>
        <v>0</v>
      </c>
    </row>
    <row r="25" spans="1:14" ht="31.5">
      <c r="A25" s="27" t="s">
        <v>42</v>
      </c>
      <c r="B25" s="39" t="s">
        <v>31</v>
      </c>
      <c r="C25" s="18"/>
      <c r="D25" s="18">
        <v>341332.17</v>
      </c>
      <c r="E25" s="18">
        <v>111934.45</v>
      </c>
      <c r="F25" s="18">
        <v>151000</v>
      </c>
      <c r="G25" s="19">
        <f t="shared" si="1"/>
        <v>0.4423843202356227</v>
      </c>
      <c r="H25" s="19">
        <f t="shared" si="3"/>
        <v>1.3490038142859504</v>
      </c>
      <c r="I25" s="36">
        <v>151000</v>
      </c>
      <c r="J25" s="19">
        <f t="shared" si="2"/>
        <v>0.4423843202356227</v>
      </c>
      <c r="K25" s="19">
        <f t="shared" si="4"/>
        <v>1.3490038142859504</v>
      </c>
      <c r="L25" s="36">
        <v>151000</v>
      </c>
      <c r="M25" s="19">
        <f t="shared" si="0"/>
        <v>0.4423843202356227</v>
      </c>
      <c r="N25" s="19">
        <f t="shared" si="5"/>
        <v>1.3490038142859504</v>
      </c>
    </row>
    <row r="26" spans="1:14" ht="18.75">
      <c r="A26" s="29" t="s">
        <v>48</v>
      </c>
      <c r="B26" s="39" t="s">
        <v>32</v>
      </c>
      <c r="C26" s="18"/>
      <c r="D26" s="18">
        <v>269496.87</v>
      </c>
      <c r="E26" s="18">
        <v>259000</v>
      </c>
      <c r="F26" s="18">
        <v>259000</v>
      </c>
      <c r="G26" s="19">
        <f t="shared" si="1"/>
        <v>0.9610501227713703</v>
      </c>
      <c r="H26" s="19">
        <f t="shared" si="3"/>
        <v>1</v>
      </c>
      <c r="I26" s="36">
        <v>259000</v>
      </c>
      <c r="J26" s="19">
        <f t="shared" si="2"/>
        <v>0.9610501227713703</v>
      </c>
      <c r="K26" s="19">
        <f t="shared" si="4"/>
        <v>1</v>
      </c>
      <c r="L26" s="36">
        <v>259000</v>
      </c>
      <c r="M26" s="19">
        <f t="shared" si="0"/>
        <v>0.9610501227713703</v>
      </c>
      <c r="N26" s="19">
        <f t="shared" si="5"/>
        <v>1</v>
      </c>
    </row>
    <row r="27" spans="1:14" ht="18.75">
      <c r="A27" s="27" t="s">
        <v>49</v>
      </c>
      <c r="B27" s="39" t="s">
        <v>33</v>
      </c>
      <c r="C27" s="18"/>
      <c r="D27" s="18">
        <v>372798.31</v>
      </c>
      <c r="E27" s="18">
        <v>626713.92</v>
      </c>
      <c r="F27" s="18">
        <v>10000</v>
      </c>
      <c r="G27" s="19">
        <f t="shared" si="1"/>
        <v>0.026824155935685438</v>
      </c>
      <c r="H27" s="19">
        <f t="shared" si="3"/>
        <v>0.015956243639841283</v>
      </c>
      <c r="I27" s="36">
        <v>10000</v>
      </c>
      <c r="J27" s="19">
        <f t="shared" si="2"/>
        <v>0.026824155935685438</v>
      </c>
      <c r="K27" s="19">
        <f t="shared" si="4"/>
        <v>0.015956243639841283</v>
      </c>
      <c r="L27" s="36">
        <v>10000</v>
      </c>
      <c r="M27" s="19">
        <f t="shared" si="0"/>
        <v>0.026824155935685438</v>
      </c>
      <c r="N27" s="19">
        <f t="shared" si="5"/>
        <v>0.015956243639841283</v>
      </c>
    </row>
    <row r="28" spans="1:14" ht="110.25">
      <c r="A28" s="29" t="s">
        <v>43</v>
      </c>
      <c r="B28" s="39" t="s">
        <v>34</v>
      </c>
      <c r="C28" s="18"/>
      <c r="D28" s="18">
        <v>648799.17</v>
      </c>
      <c r="E28" s="18">
        <v>27650</v>
      </c>
      <c r="F28" s="18">
        <v>200000</v>
      </c>
      <c r="G28" s="19">
        <f t="shared" si="1"/>
        <v>0.3082618000266554</v>
      </c>
      <c r="H28" s="19">
        <f t="shared" si="3"/>
        <v>7.233273056057866</v>
      </c>
      <c r="I28" s="36">
        <v>200000</v>
      </c>
      <c r="J28" s="19">
        <f t="shared" si="2"/>
        <v>0.3082618000266554</v>
      </c>
      <c r="K28" s="19">
        <f t="shared" si="4"/>
        <v>7.233273056057866</v>
      </c>
      <c r="L28" s="36">
        <v>200000</v>
      </c>
      <c r="M28" s="19">
        <f t="shared" si="0"/>
        <v>0.3082618000266554</v>
      </c>
      <c r="N28" s="19">
        <f t="shared" si="5"/>
        <v>7.233273056057866</v>
      </c>
    </row>
    <row r="29" spans="1:14" ht="47.25">
      <c r="A29" s="27" t="s">
        <v>44</v>
      </c>
      <c r="B29" s="39" t="s">
        <v>35</v>
      </c>
      <c r="C29" s="18"/>
      <c r="D29" s="18">
        <v>520795.55</v>
      </c>
      <c r="E29" s="18">
        <v>553488.79</v>
      </c>
      <c r="F29" s="18">
        <v>70000</v>
      </c>
      <c r="G29" s="19">
        <f t="shared" si="1"/>
        <v>0.13440975062094904</v>
      </c>
      <c r="H29" s="19">
        <f t="shared" si="3"/>
        <v>0.1264704927447582</v>
      </c>
      <c r="I29" s="36">
        <v>70000</v>
      </c>
      <c r="J29" s="19">
        <f t="shared" si="2"/>
        <v>0.13440975062094904</v>
      </c>
      <c r="K29" s="19">
        <f t="shared" si="4"/>
        <v>0.1264704927447582</v>
      </c>
      <c r="L29" s="36">
        <v>70000</v>
      </c>
      <c r="M29" s="19">
        <f t="shared" si="0"/>
        <v>0.13440975062094904</v>
      </c>
      <c r="N29" s="19">
        <f t="shared" si="5"/>
        <v>0.1264704927447582</v>
      </c>
    </row>
    <row r="30" spans="1:14" ht="47.25">
      <c r="A30" s="33" t="s">
        <v>53</v>
      </c>
      <c r="B30" s="39" t="s">
        <v>54</v>
      </c>
      <c r="C30" s="18"/>
      <c r="D30" s="18">
        <v>96199.53</v>
      </c>
      <c r="E30" s="18">
        <v>208073.74</v>
      </c>
      <c r="F30" s="18">
        <v>137500</v>
      </c>
      <c r="G30" s="19">
        <v>0</v>
      </c>
      <c r="H30" s="19">
        <f t="shared" si="3"/>
        <v>0.6608234176979758</v>
      </c>
      <c r="I30" s="36">
        <v>137500</v>
      </c>
      <c r="J30" s="19">
        <v>0</v>
      </c>
      <c r="K30" s="19">
        <f t="shared" si="4"/>
        <v>0.6608234176979758</v>
      </c>
      <c r="L30" s="36">
        <v>137500</v>
      </c>
      <c r="M30" s="19">
        <v>0</v>
      </c>
      <c r="N30" s="19">
        <f t="shared" si="5"/>
        <v>0.6608234176979758</v>
      </c>
    </row>
    <row r="31" spans="1:14" ht="141.75">
      <c r="A31" s="27" t="s">
        <v>89</v>
      </c>
      <c r="B31" s="39" t="s">
        <v>88</v>
      </c>
      <c r="C31" s="18"/>
      <c r="D31" s="18">
        <v>29466.81</v>
      </c>
      <c r="E31" s="18">
        <v>59265.41</v>
      </c>
      <c r="F31" s="18">
        <v>1000</v>
      </c>
      <c r="G31" s="19">
        <v>0</v>
      </c>
      <c r="H31" s="19">
        <f t="shared" si="3"/>
        <v>0.01687324866224666</v>
      </c>
      <c r="I31" s="36">
        <v>30000</v>
      </c>
      <c r="J31" s="19">
        <v>0</v>
      </c>
      <c r="K31" s="19">
        <f t="shared" si="4"/>
        <v>0.5061974598673998</v>
      </c>
      <c r="L31" s="36">
        <v>30000</v>
      </c>
      <c r="M31" s="19">
        <v>0</v>
      </c>
      <c r="N31" s="19">
        <f t="shared" si="5"/>
        <v>0.5061974598673998</v>
      </c>
    </row>
    <row r="32" spans="1:14" ht="31.5">
      <c r="A32" s="34" t="s">
        <v>55</v>
      </c>
      <c r="B32" s="39" t="s">
        <v>52</v>
      </c>
      <c r="C32" s="18"/>
      <c r="D32" s="18">
        <v>134185.41</v>
      </c>
      <c r="E32" s="18">
        <v>32709.22</v>
      </c>
      <c r="F32" s="18">
        <v>42000</v>
      </c>
      <c r="G32" s="19">
        <v>0</v>
      </c>
      <c r="H32" s="19">
        <f t="shared" si="3"/>
        <v>1.2840416249607909</v>
      </c>
      <c r="I32" s="36">
        <v>42000</v>
      </c>
      <c r="J32" s="19">
        <v>0</v>
      </c>
      <c r="K32" s="19">
        <f t="shared" si="4"/>
        <v>1.2840416249607909</v>
      </c>
      <c r="L32" s="36">
        <v>42000</v>
      </c>
      <c r="M32" s="19">
        <v>0</v>
      </c>
      <c r="N32" s="19">
        <f t="shared" si="5"/>
        <v>1.2840416249607909</v>
      </c>
    </row>
    <row r="33" spans="1:14" ht="31.5">
      <c r="A33" s="34" t="s">
        <v>93</v>
      </c>
      <c r="B33" s="39" t="s">
        <v>92</v>
      </c>
      <c r="C33" s="18"/>
      <c r="D33" s="18">
        <v>0</v>
      </c>
      <c r="E33" s="18">
        <v>93683</v>
      </c>
      <c r="F33" s="18">
        <v>104000</v>
      </c>
      <c r="G33" s="19">
        <v>0</v>
      </c>
      <c r="H33" s="19">
        <v>0</v>
      </c>
      <c r="I33" s="36">
        <v>94000</v>
      </c>
      <c r="J33" s="19">
        <v>0</v>
      </c>
      <c r="K33" s="19">
        <v>0</v>
      </c>
      <c r="L33" s="36">
        <v>94000</v>
      </c>
      <c r="M33" s="19">
        <v>0</v>
      </c>
      <c r="N33" s="19">
        <v>0</v>
      </c>
    </row>
    <row r="34" spans="1:14" s="7" customFormat="1" ht="18.75" hidden="1">
      <c r="A34" s="30" t="s">
        <v>45</v>
      </c>
      <c r="B34" s="40" t="s">
        <v>36</v>
      </c>
      <c r="C34" s="18"/>
      <c r="D34" s="18">
        <v>0</v>
      </c>
      <c r="E34" s="18">
        <v>0</v>
      </c>
      <c r="F34" s="18">
        <v>0</v>
      </c>
      <c r="G34" s="19" t="e">
        <f t="shared" si="1"/>
        <v>#DIV/0!</v>
      </c>
      <c r="H34" s="19">
        <v>0</v>
      </c>
      <c r="I34" s="36">
        <v>0</v>
      </c>
      <c r="J34" s="19" t="e">
        <f t="shared" si="2"/>
        <v>#DIV/0!</v>
      </c>
      <c r="K34" s="19">
        <v>0</v>
      </c>
      <c r="L34" s="36">
        <v>0</v>
      </c>
      <c r="M34" s="19" t="e">
        <f t="shared" si="0"/>
        <v>#DIV/0!</v>
      </c>
      <c r="N34" s="19">
        <v>0</v>
      </c>
    </row>
    <row r="35" spans="1:14" ht="18.75">
      <c r="A35" s="31" t="s">
        <v>9</v>
      </c>
      <c r="B35" s="41" t="s">
        <v>14</v>
      </c>
      <c r="C35" s="16">
        <v>13422830465.61</v>
      </c>
      <c r="D35" s="16">
        <f>SUM(D36:D41)</f>
        <v>301209327.74999994</v>
      </c>
      <c r="E35" s="16">
        <f>SUM(E36:E41)</f>
        <v>315897867.42</v>
      </c>
      <c r="F35" s="16">
        <f>SUM(F36:F41)</f>
        <v>298934569.75</v>
      </c>
      <c r="G35" s="17">
        <f t="shared" si="1"/>
        <v>0.9924479164805681</v>
      </c>
      <c r="H35" s="17">
        <f aca="true" t="shared" si="6" ref="H35:H42">F35/E35</f>
        <v>0.946301322612455</v>
      </c>
      <c r="I35" s="35">
        <f>SUM(I36:I41)</f>
        <v>244052497.23</v>
      </c>
      <c r="J35" s="17">
        <f t="shared" si="2"/>
        <v>0.810242162993573</v>
      </c>
      <c r="K35" s="17">
        <f aca="true" t="shared" si="7" ref="K35:K42">I35/E35</f>
        <v>0.7725677264719282</v>
      </c>
      <c r="L35" s="35">
        <f>SUM(L36:L41)</f>
        <v>215226327.31</v>
      </c>
      <c r="M35" s="17">
        <f t="shared" si="0"/>
        <v>0.7145407113309427</v>
      </c>
      <c r="N35" s="17">
        <f aca="true" t="shared" si="8" ref="N35:N42">L35/E35</f>
        <v>0.6813161768637305</v>
      </c>
    </row>
    <row r="36" spans="1:14" ht="31.5">
      <c r="A36" s="32" t="s">
        <v>10</v>
      </c>
      <c r="B36" s="42" t="s">
        <v>67</v>
      </c>
      <c r="C36" s="18">
        <v>10149665800</v>
      </c>
      <c r="D36" s="18">
        <v>118985351</v>
      </c>
      <c r="E36" s="24">
        <f>126618020+6817608</f>
        <v>133435628</v>
      </c>
      <c r="F36" s="18">
        <v>129295875.95</v>
      </c>
      <c r="G36" s="19">
        <f t="shared" si="1"/>
        <v>1.0866537339541908</v>
      </c>
      <c r="H36" s="19">
        <f t="shared" si="6"/>
        <v>0.9689756618075047</v>
      </c>
      <c r="I36" s="36">
        <v>89553500</v>
      </c>
      <c r="J36" s="19">
        <f t="shared" si="2"/>
        <v>0.7526430711626005</v>
      </c>
      <c r="K36" s="19">
        <f t="shared" si="7"/>
        <v>0.6711363474828477</v>
      </c>
      <c r="L36" s="36">
        <v>89553500</v>
      </c>
      <c r="M36" s="19">
        <f t="shared" si="0"/>
        <v>0.7526430711626005</v>
      </c>
      <c r="N36" s="19">
        <f t="shared" si="8"/>
        <v>0.6711363474828477</v>
      </c>
    </row>
    <row r="37" spans="1:14" ht="47.25">
      <c r="A37" s="32" t="s">
        <v>11</v>
      </c>
      <c r="B37" s="42" t="s">
        <v>68</v>
      </c>
      <c r="C37" s="18">
        <v>1179331321.91</v>
      </c>
      <c r="D37" s="18">
        <v>55262099.54</v>
      </c>
      <c r="E37" s="24">
        <v>38287624.67</v>
      </c>
      <c r="F37" s="18">
        <v>26552604.64</v>
      </c>
      <c r="G37" s="19">
        <f t="shared" si="1"/>
        <v>0.48048490486288176</v>
      </c>
      <c r="H37" s="19">
        <f t="shared" si="6"/>
        <v>0.6935035763867876</v>
      </c>
      <c r="I37" s="36">
        <v>17731469.7</v>
      </c>
      <c r="J37" s="19">
        <f t="shared" si="2"/>
        <v>0.32086131087302516</v>
      </c>
      <c r="K37" s="19">
        <f t="shared" si="7"/>
        <v>0.46311229418975597</v>
      </c>
      <c r="L37" s="36">
        <v>546840</v>
      </c>
      <c r="M37" s="19">
        <f t="shared" si="0"/>
        <v>0.00989538950839507</v>
      </c>
      <c r="N37" s="19">
        <f t="shared" si="8"/>
        <v>0.014282421662696476</v>
      </c>
    </row>
    <row r="38" spans="1:14" ht="31.5">
      <c r="A38" s="32" t="s">
        <v>12</v>
      </c>
      <c r="B38" s="42" t="s">
        <v>69</v>
      </c>
      <c r="C38" s="18">
        <v>1917096135.48</v>
      </c>
      <c r="D38" s="18">
        <v>123356265.5</v>
      </c>
      <c r="E38" s="24">
        <v>125890875.45</v>
      </c>
      <c r="F38" s="18">
        <v>134282295.76</v>
      </c>
      <c r="G38" s="19">
        <f t="shared" si="1"/>
        <v>1.0885729655945202</v>
      </c>
      <c r="H38" s="19">
        <f t="shared" si="6"/>
        <v>1.066656302770194</v>
      </c>
      <c r="I38" s="36">
        <v>127963734.13</v>
      </c>
      <c r="J38" s="19">
        <f t="shared" si="2"/>
        <v>1.0373509088599961</v>
      </c>
      <c r="K38" s="19">
        <f t="shared" si="7"/>
        <v>1.0164655196223753</v>
      </c>
      <c r="L38" s="36">
        <v>125125987.31</v>
      </c>
      <c r="M38" s="19">
        <f t="shared" si="0"/>
        <v>1.0143464282322976</v>
      </c>
      <c r="N38" s="19">
        <f t="shared" si="8"/>
        <v>0.9939241971487934</v>
      </c>
    </row>
    <row r="39" spans="1:14" ht="18.75">
      <c r="A39" s="32" t="s">
        <v>13</v>
      </c>
      <c r="B39" s="42" t="s">
        <v>70</v>
      </c>
      <c r="C39" s="18">
        <v>292858398.31</v>
      </c>
      <c r="D39" s="18">
        <v>4018874.18</v>
      </c>
      <c r="E39" s="24">
        <v>18402308.91</v>
      </c>
      <c r="F39" s="18">
        <v>8803793.4</v>
      </c>
      <c r="G39" s="19">
        <f t="shared" si="1"/>
        <v>2.1906118494110207</v>
      </c>
      <c r="H39" s="19">
        <f t="shared" si="6"/>
        <v>0.4784070000702972</v>
      </c>
      <c r="I39" s="36">
        <v>8803793.4</v>
      </c>
      <c r="J39" s="19">
        <f t="shared" si="2"/>
        <v>2.1906118494110207</v>
      </c>
      <c r="K39" s="19">
        <f t="shared" si="7"/>
        <v>0.4784070000702972</v>
      </c>
      <c r="L39" s="36">
        <v>0</v>
      </c>
      <c r="M39" s="19">
        <f t="shared" si="0"/>
        <v>0</v>
      </c>
      <c r="N39" s="19">
        <f t="shared" si="8"/>
        <v>0</v>
      </c>
    </row>
    <row r="40" spans="1:14" ht="31.5">
      <c r="A40" s="32" t="s">
        <v>65</v>
      </c>
      <c r="B40" s="42" t="s">
        <v>64</v>
      </c>
      <c r="C40" s="18"/>
      <c r="D40" s="18">
        <v>50000</v>
      </c>
      <c r="E40" s="24">
        <v>93000</v>
      </c>
      <c r="F40" s="18">
        <v>0</v>
      </c>
      <c r="G40" s="19">
        <f t="shared" si="1"/>
        <v>0</v>
      </c>
      <c r="H40" s="19">
        <f t="shared" si="6"/>
        <v>0</v>
      </c>
      <c r="I40" s="36">
        <v>0</v>
      </c>
      <c r="J40" s="19">
        <f t="shared" si="2"/>
        <v>0</v>
      </c>
      <c r="K40" s="19">
        <f t="shared" si="7"/>
        <v>0</v>
      </c>
      <c r="L40" s="36">
        <v>0</v>
      </c>
      <c r="M40" s="19">
        <f t="shared" si="0"/>
        <v>0</v>
      </c>
      <c r="N40" s="19">
        <f t="shared" si="8"/>
        <v>0</v>
      </c>
    </row>
    <row r="41" spans="1:14" ht="63">
      <c r="A41" s="29" t="s">
        <v>46</v>
      </c>
      <c r="B41" s="43" t="s">
        <v>71</v>
      </c>
      <c r="C41" s="18">
        <v>-116121190.09</v>
      </c>
      <c r="D41" s="18">
        <v>-463262.47</v>
      </c>
      <c r="E41" s="24">
        <v>-211569.61</v>
      </c>
      <c r="F41" s="18">
        <v>0</v>
      </c>
      <c r="G41" s="19">
        <f t="shared" si="1"/>
        <v>0</v>
      </c>
      <c r="H41" s="19">
        <f t="shared" si="6"/>
        <v>0</v>
      </c>
      <c r="I41" s="36">
        <v>0</v>
      </c>
      <c r="J41" s="19">
        <f t="shared" si="2"/>
        <v>0</v>
      </c>
      <c r="K41" s="19">
        <f t="shared" si="7"/>
        <v>0</v>
      </c>
      <c r="L41" s="36">
        <v>0</v>
      </c>
      <c r="M41" s="19">
        <f t="shared" si="0"/>
        <v>0</v>
      </c>
      <c r="N41" s="19">
        <f t="shared" si="8"/>
        <v>0</v>
      </c>
    </row>
    <row r="42" spans="1:14" ht="18.75">
      <c r="A42" s="45" t="s">
        <v>15</v>
      </c>
      <c r="B42" s="45"/>
      <c r="C42" s="16">
        <f>C7+C35</f>
        <v>32493020431.53</v>
      </c>
      <c r="D42" s="16">
        <f>D7+D35</f>
        <v>371102479.8399999</v>
      </c>
      <c r="E42" s="16">
        <f>E7+E35</f>
        <v>385429391.48</v>
      </c>
      <c r="F42" s="16">
        <f>F7+F35</f>
        <v>371856749.21</v>
      </c>
      <c r="G42" s="17">
        <f t="shared" si="1"/>
        <v>1.0020325096461906</v>
      </c>
      <c r="H42" s="17">
        <f t="shared" si="6"/>
        <v>0.9647856583591542</v>
      </c>
      <c r="I42" s="35">
        <f>I7+I35</f>
        <v>315354911.19</v>
      </c>
      <c r="J42" s="17">
        <f t="shared" si="2"/>
        <v>0.8497785068048175</v>
      </c>
      <c r="K42" s="17">
        <f t="shared" si="7"/>
        <v>0.8181911347732904</v>
      </c>
      <c r="L42" s="35">
        <f>L7+L35</f>
        <v>286528741.27</v>
      </c>
      <c r="M42" s="17">
        <f t="shared" si="0"/>
        <v>0.7721013920293291</v>
      </c>
      <c r="N42" s="17">
        <f t="shared" si="8"/>
        <v>0.7434013793545062</v>
      </c>
    </row>
    <row r="47" ht="18.75">
      <c r="E47" s="21"/>
    </row>
    <row r="48" ht="12.75">
      <c r="E48" s="22"/>
    </row>
    <row r="49" ht="18.75">
      <c r="E49" s="21"/>
    </row>
    <row r="50" ht="12.75">
      <c r="E50" s="22"/>
    </row>
    <row r="51" ht="18.75">
      <c r="E51" s="23"/>
    </row>
    <row r="52" ht="12.75">
      <c r="E52" s="22"/>
    </row>
    <row r="53" ht="18.75">
      <c r="E53" s="21"/>
    </row>
    <row r="54" ht="12.75">
      <c r="E54" s="22"/>
    </row>
    <row r="55" ht="18.75">
      <c r="E55" s="21"/>
    </row>
    <row r="56" ht="12.75">
      <c r="E56" s="22"/>
    </row>
  </sheetData>
  <sheetProtection/>
  <mergeCells count="3">
    <mergeCell ref="A1:N1"/>
    <mergeCell ref="A42:B42"/>
    <mergeCell ref="A3:N3"/>
  </mergeCells>
  <printOptions/>
  <pageMargins left="0.3937007874015748" right="0" top="0.984251968503937" bottom="0.5905511811023623" header="0" footer="0"/>
  <pageSetup fitToHeight="0" fitToWidth="1"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Самарина</dc:creator>
  <cp:keywords/>
  <dc:description/>
  <cp:lastModifiedBy>1</cp:lastModifiedBy>
  <cp:lastPrinted>2018-11-09T11:44:36Z</cp:lastPrinted>
  <dcterms:created xsi:type="dcterms:W3CDTF">2014-03-24T07:39:29Z</dcterms:created>
  <dcterms:modified xsi:type="dcterms:W3CDTF">2021-11-12T08:21:02Z</dcterms:modified>
  <cp:category/>
  <cp:version/>
  <cp:contentType/>
  <cp:contentStatus/>
</cp:coreProperties>
</file>