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1'!$28:$28</definedName>
  </definedNames>
  <calcPr fullCalcOnLoad="1"/>
</workbook>
</file>

<file path=xl/sharedStrings.xml><?xml version="1.0" encoding="utf-8"?>
<sst xmlns="http://schemas.openxmlformats.org/spreadsheetml/2006/main" count="313" uniqueCount="274">
  <si>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</si>
  <si>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</si>
  <si>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</si>
  <si>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</si>
  <si>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</si>
  <si>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</si>
  <si>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</si>
  <si>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</si>
  <si>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</si>
  <si>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</si>
  <si>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земельного законодательства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</si>
  <si>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</si>
  <si>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</si>
  <si>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</si>
  <si>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</si>
  <si>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</si>
  <si>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</si>
  <si>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</si>
  <si>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                                       </t>
  </si>
  <si>
    <t>182 1 01 02030 01 0000 110</t>
  </si>
  <si>
    <t>182 1 01 02040 01 0000 110</t>
  </si>
  <si>
    <t>000 1 05 00000 00 0000 000</t>
  </si>
  <si>
    <t>182 1 05 02010 02 0000 110</t>
  </si>
  <si>
    <t>182 1 05 03010 01 0000 110</t>
  </si>
  <si>
    <t xml:space="preserve">Единый сельскохозяйственный налог                                                         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</si>
  <si>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</si>
  <si>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</si>
  <si>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</si>
  <si>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</si>
  <si>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</si>
  <si>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041 1 11 05013 10 0000 120</t>
  </si>
  <si>
    <t>041 1 11 05035 05 0000 120</t>
  </si>
  <si>
    <t>000 1 12 00000 00 0000 000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</si>
  <si>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</si>
  <si>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</si>
  <si>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</si>
  <si>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>048 1 12 01040 01 0000 120</t>
  </si>
  <si>
    <t>Плата за размещение отходов производства и потребления</t>
  </si>
  <si>
    <t>000 1 13 00000 00 0000 000</t>
  </si>
  <si>
    <t>000 1 13 01995 05 0000 130</t>
  </si>
  <si>
    <t xml:space="preserve">Прочие доходы от оказания платных услуг (работ)  получателями средств бюджетов муниципальных районов </t>
  </si>
  <si>
    <t>035 1 13 01995 05 0000 130</t>
  </si>
  <si>
    <t>039 1 13 01995 05 0000 130</t>
  </si>
  <si>
    <t xml:space="preserve">Прочие доходы от оказания платных услуг (работ) получателями средств бюджетов муниципальных районов        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</si>
  <si>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</si>
  <si>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</si>
  <si>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</si>
  <si>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</si>
  <si>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</si>
  <si>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000 1 16 03000 00 0000 140</t>
  </si>
  <si>
    <t>182 1 16 03030 01 0000 140</t>
  </si>
  <si>
    <t>000 1 16 25000 00 0000 140</t>
  </si>
  <si>
    <t>000 1 16 25060 01 0000 140</t>
  </si>
  <si>
    <t>321 1 16 25060 01 0000 140</t>
  </si>
  <si>
    <t>000 1 16 90000 00 0000 140</t>
  </si>
  <si>
    <t>000 1 16 90050 05 0000 140</t>
  </si>
  <si>
    <t>035 1 16 90050 05 0000 140</t>
  </si>
  <si>
    <t>188 1 16 90050 05 0000 140</t>
  </si>
  <si>
    <t>000 2 00 00000 00 0000 000</t>
  </si>
  <si>
    <t>000 1 11 05010 00 0000 120</t>
  </si>
  <si>
    <t>000 1 11 05030 00 0000 120</t>
  </si>
  <si>
    <t>000 1 12 01000 01 0000 120</t>
  </si>
  <si>
    <t xml:space="preserve">Плата за негативное воздействие на окружающую среду                                                                                               </t>
  </si>
  <si>
    <t>Плата за сбросы загрязняющих веществ в водные объекты</t>
  </si>
  <si>
    <t>000 1 13 01000 00 0000 130</t>
  </si>
  <si>
    <t>000 1 13 01990 00 0000 130</t>
  </si>
  <si>
    <t>000 1 14 06010 00 0000 430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</si>
  <si>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 </t>
  </si>
  <si>
    <t>Код классификации доходов бюджетов Российской Федерации</t>
  </si>
  <si>
    <t>Наименование доходов</t>
  </si>
  <si>
    <t>к решению Совета Южского</t>
  </si>
  <si>
    <t>муниципального района</t>
  </si>
  <si>
    <t>"О бюджете Южского</t>
  </si>
  <si>
    <t>Таблица 1</t>
  </si>
  <si>
    <t>000 1 03 00000 00 0000 000</t>
  </si>
  <si>
    <t>000 1 03 02000 01 0000 110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</si>
  <si>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                                    </t>
  </si>
  <si>
    <t>000 1 05 02000 02 0000 110</t>
  </si>
  <si>
    <t>000 1 05 03000 01 0000 110</t>
  </si>
  <si>
    <t>ПЛАТЕЖИ ПРИ ПОЛЬЗОВАНИИ ПРИРОДНЫМИ РЕСУРСАМИ</t>
  </si>
  <si>
    <t>000 2 02 00000 00 0000 000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</si>
  <si>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</si>
  <si>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         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</si>
  <si>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</si>
  <si>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</si>
  <si>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</si>
  <si>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</si>
  <si>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</si>
  <si>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Государственная пошлина  за государственную регистрацию, а также за совершение прочих юридически значимых действий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</si>
  <si>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</si>
  <si>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</si>
  <si>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</si>
  <si>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182 1 16 03010 01 0000 140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</si>
  <si>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</si>
  <si>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</si>
  <si>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</si>
  <si>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188 1 16 43000 01 0000 140</t>
  </si>
  <si>
    <t>000 1 11 05020 00 0000 120</t>
  </si>
  <si>
    <t>Сумма, руб.</t>
  </si>
  <si>
    <t>000 2 08 00000 00 0000 000</t>
  </si>
  <si>
    <t>000 2 08 05000 05 0000 180</t>
  </si>
  <si>
    <t>037 2 08 05000 05 0000 180</t>
  </si>
  <si>
    <t xml:space="preserve"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</si>
  <si>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</si>
  <si>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</si>
  <si>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</si>
  <si>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</si>
  <si>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</si>
  <si>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</si>
  <si>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</si>
  <si>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</si>
  <si>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</si>
  <si>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</si>
  <si>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000 1 05 02010 02 0000 110</t>
  </si>
  <si>
    <t>000 1 08 03010 01 0000 110</t>
  </si>
  <si>
    <t>000 1 08 07150 01 0000 110</t>
  </si>
  <si>
    <t>000 1 11 05025 05 0000 120</t>
  </si>
  <si>
    <t>000 1 11 05035 05 0000 120</t>
  </si>
  <si>
    <t>000 1 12 01010 01 0000 120</t>
  </si>
  <si>
    <t>000 1 12 01030 01 0000 120</t>
  </si>
  <si>
    <t>000 1 12 01040 01 0000 120</t>
  </si>
  <si>
    <t>000 1 14 02050 05 0000 410</t>
  </si>
  <si>
    <t>000 1 14 02053 05 0000 410</t>
  </si>
  <si>
    <t>000 1 16 03010 01 0000 140</t>
  </si>
  <si>
    <t>000 1 16 03030 01 0000 140</t>
  </si>
  <si>
    <t>000 1 05 03010 01 0000 110</t>
  </si>
  <si>
    <t>000 1 11 05013 10 0000 120</t>
  </si>
  <si>
    <t>000 1 13 02000 00 0000 130</t>
  </si>
  <si>
    <t>000 1 13 02990 00 0000 130</t>
  </si>
  <si>
    <t>000 1 13 02995 05 0000 130</t>
  </si>
  <si>
    <t>035 1 13 02995 05 0000 130</t>
  </si>
  <si>
    <t xml:space="preserve">Государственная пошлина за выдачу разрешения на установку рекламной конструкции                                                                                                 </t>
  </si>
  <si>
    <r>
      <t xml:space="preserve">Доходы от оказания платных услуг  (работ)                </t>
    </r>
    <r>
      <rPr>
        <i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           </t>
    </r>
  </si>
  <si>
    <r>
      <t xml:space="preserve">Прочие доходы от оказания платных услуг (работ)             </t>
    </r>
    <r>
      <rPr>
        <i/>
        <sz val="14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           </t>
    </r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</si>
  <si>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</si>
  <si>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</si>
  <si>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1"/>
        <rFont val="Times New Roman"/>
        <family val="1"/>
      </rPr>
      <t xml:space="preserve"> </t>
    </r>
  </si>
  <si>
    <t xml:space="preserve">Субвенции местным бюджетам на выполнение передаваемых полномочий субъектов Российской Федерации 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</si>
  <si>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</si>
  <si>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Прочие субвенции</t>
  </si>
  <si>
    <t xml:space="preserve">Прочие субвенции бюджетам муниципальных районов </t>
  </si>
  <si>
    <r>
      <t>Прочие субвенции бюджетам муниципальных районов</t>
    </r>
    <r>
      <rPr>
        <i/>
        <sz val="10"/>
        <rFont val="Times New Roman"/>
        <family val="1"/>
      </rPr>
      <t xml:space="preserve"> </t>
    </r>
  </si>
  <si>
    <t xml:space="preserve">000 1 11 05013 13 0000 120 </t>
  </si>
  <si>
    <t>041 1 11 05013 13 0000 120</t>
  </si>
  <si>
    <t>041 1 14 06013 13 0000 430</t>
  </si>
  <si>
    <t>000 1 14 06013 13 0000 430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</si>
  <si>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</si>
  <si>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</si>
  <si>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</si>
  <si>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</si>
  <si>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188 1 16 08020 01 0000 140</t>
  </si>
  <si>
    <t>000 1 17 00000 00 0000 000</t>
  </si>
  <si>
    <t>ПРОЧИЕ НЕНАЛОГОВЫЕ ДОХОДЫ</t>
  </si>
  <si>
    <t>100 1 03 02230 01 0000 110</t>
  </si>
  <si>
    <t>100 1 03 02240 01 0000 110</t>
  </si>
  <si>
    <t>100 1 03 02250 01 0000 110</t>
  </si>
  <si>
    <t>041 1 08 07150 01 0000 110</t>
  </si>
  <si>
    <t xml:space="preserve">Прочие доходы от оказания платных услуг (работ) получателями средств бюджетов муниципальных районов                           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</si>
  <si>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</si>
  <si>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</si>
  <si>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</si>
  <si>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</si>
  <si>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000 1 09 00000 00 0000 000</t>
  </si>
  <si>
    <t>ЗАДОЛЖЕННОСТЬ И ПЕРЕРАСЧЕТЫ ПО ОТМЕНЕННЫМ НАЛОГАМ, СБОРАМ И ИНЫМ ОБЯЗАТЕЛЬНЫМ ПЛАТЕЖАМ</t>
  </si>
  <si>
    <t>000 1 12 01020 01 0000 120</t>
  </si>
  <si>
    <t>Плата за выбросы загрязняющих веществ в атмосферный воздух передвижными объектами</t>
  </si>
  <si>
    <t>048 1 12 01020 01 0000 120</t>
  </si>
  <si>
    <t xml:space="preserve">ДОХОДЫ ОТ ОКАЗАНИЯ ПЛАТНЫХ УСЛУГ (РАБОТ) И КОМПЕНСАЦИИ ЗАТРАТ ГОСУДАРСТВА </t>
  </si>
  <si>
    <r>
      <t xml:space="preserve">Доходы от компенсации затрат государства </t>
    </r>
    <r>
      <rPr>
        <sz val="14"/>
        <rFont val="Times New Roman"/>
        <family val="1"/>
      </rPr>
      <t xml:space="preserve">                                         </t>
    </r>
  </si>
  <si>
    <t xml:space="preserve">Прочие доходы от компенсации затрат государства </t>
  </si>
  <si>
    <t>Прочие доходы от компенсации затрат бюджетов муниципальных районов</t>
  </si>
  <si>
    <t xml:space="preserve">Прочие доходы от компенсации затрат бюджетов муниципальных районов </t>
  </si>
  <si>
    <t xml:space="preserve">ШТРАФЫ, САНКЦИИ, ВОЗМЕЩЕНИЕ УЩЕРБА </t>
  </si>
  <si>
    <t>000 1 16 25030 01 0000 140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</si>
  <si>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</si>
  <si>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041 1 16 25030 01 0000 140</t>
  </si>
  <si>
    <r>
      <t xml:space="preserve">Прочие поступления от денежных взысканий (штрафов) и иных сумм в возмещение ущерба </t>
    </r>
    <r>
      <rPr>
        <sz val="14"/>
        <rFont val="Times New Roman"/>
        <family val="1"/>
      </rPr>
      <t xml:space="preserve">                       </t>
    </r>
  </si>
  <si>
    <r>
      <t>Прочие поступления от денежных взысканий (штрафов) и иных сумм в возмещение ущерба, зачисляемые в бюджеты муниципальных районов</t>
    </r>
    <r>
      <rPr>
        <sz val="14"/>
        <rFont val="Times New Roman"/>
        <family val="1"/>
      </rPr>
      <t xml:space="preserve">     </t>
    </r>
    <r>
      <rPr>
        <i/>
        <sz val="14"/>
        <rFont val="Times New Roman"/>
        <family val="1"/>
      </rPr>
      <t xml:space="preserve">  </t>
    </r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</si>
  <si>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</si>
  <si>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Дотации бюджетам бюджетной системы Российской Федерации </t>
  </si>
  <si>
    <t xml:space="preserve">Дотации  на выравнивание бюджетной обеспеченности </t>
  </si>
  <si>
    <t xml:space="preserve">Дотации бюджетам муниципальных районов на выравнивание бюджетной обеспеченности </t>
  </si>
  <si>
    <r>
      <t>Субсидии бюджетам бюджетной системы Российской Федерации (межбюджетные субсидии)</t>
    </r>
    <r>
      <rPr>
        <i/>
        <sz val="10"/>
        <color indexed="56"/>
        <rFont val="Times New Roman"/>
        <family val="1"/>
      </rPr>
      <t xml:space="preserve"> </t>
    </r>
  </si>
  <si>
    <t xml:space="preserve">Прочие субсидии </t>
  </si>
  <si>
    <t xml:space="preserve">Прочие субсидии бюджетам муниципальных районов </t>
  </si>
  <si>
    <r>
      <t>Прочие субсидии бюджетам муниципальных районов</t>
    </r>
    <r>
      <rPr>
        <i/>
        <sz val="10"/>
        <color indexed="56"/>
        <rFont val="Times New Roman"/>
        <family val="1"/>
      </rPr>
      <t xml:space="preserve"> </t>
    </r>
  </si>
  <si>
    <t xml:space="preserve">Субвенции бюджетам бюджетной системы Российской Федерации </t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</si>
  <si>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</si>
  <si>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</si>
  <si>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r>
      <t>Доходы от реализации имущества, находящегося в собственности муниципальных районов (за исключением движимого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1"/>
        <rFont val="Times New Roman"/>
        <family val="1"/>
      </rPr>
      <t xml:space="preserve"> </t>
    </r>
  </si>
  <si>
    <t>000 1 05 04020 02 0000 110</t>
  </si>
  <si>
    <t>182 1 05 04020 02 0000 110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</si>
  <si>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</si>
  <si>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2017 год</t>
  </si>
  <si>
    <t>2018 год</t>
  </si>
  <si>
    <t>2019 год</t>
  </si>
  <si>
    <t xml:space="preserve">Доходы бюджета Южского муниципального района по кодам классификации доходов бюджетов на 2017 год и плановый период 2018 и 2019 годов </t>
  </si>
  <si>
    <t xml:space="preserve">на 2017 год и на плановый </t>
  </si>
  <si>
    <t>период 2018 и 2019 годов"</t>
  </si>
  <si>
    <t xml:space="preserve">НАЛОГОВЫЕ И НЕНАЛОГОВЫЕ ДОХОДЫ 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</si>
  <si>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</si>
  <si>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>Единый налог на вмененный доход для отдельных видов деятельности</t>
    </r>
    <r>
      <rPr>
        <i/>
        <sz val="10"/>
        <color indexed="56"/>
        <rFont val="Times New Roman"/>
        <family val="1"/>
      </rPr>
      <t xml:space="preserve">          </t>
    </r>
    <r>
      <rPr>
        <sz val="14"/>
        <rFont val="Times New Roman"/>
        <family val="1"/>
      </rPr>
      <t xml:space="preserve">                                        </t>
    </r>
  </si>
  <si>
    <r>
      <t xml:space="preserve">Единый налог на вмененный доход для отдельных видов деятельности </t>
    </r>
    <r>
      <rPr>
        <sz val="14"/>
        <rFont val="Times New Roman"/>
        <family val="1"/>
      </rPr>
      <t xml:space="preserve">                                        </t>
    </r>
  </si>
  <si>
    <r>
      <t xml:space="preserve">Единый налог на вмененный доход для отдельных видов деятельности </t>
    </r>
    <r>
      <rPr>
        <sz val="14"/>
        <rFont val="Times New Roman"/>
        <family val="1"/>
      </rPr>
      <t xml:space="preserve">                                           </t>
    </r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</si>
  <si>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</si>
  <si>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Налог, взимаемый в связи с применением патентной системы налогообложения зачисляемый в бюджеты муниципальных районов </t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</si>
  <si>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</si>
  <si>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Государственная пошлина по делам, рассматриваемым в судах общей юрисдикции, мировыми судьями 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</si>
  <si>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</si>
  <si>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r>
  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  </r>
    <r>
      <rPr>
        <i/>
        <sz val="10"/>
        <rFont val="Times New Roman"/>
        <family val="1"/>
      </rPr>
      <t xml:space="preserve"> </t>
    </r>
  </si>
  <si>
    <t xml:space="preserve">ДОХОДЫ ОТ ИСПОЛЬЗОВАНИЯ ИМУЩЕСТВА, НАХОДЯЩЕГОСЯ В ГОСУДАРСТВЕННОЙ И МУНИЦИПАЛЬНОЙ СОБСТВЕННОСТИ </t>
  </si>
  <si>
    <r>
  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 </t>
    </r>
    <r>
      <rPr>
        <i/>
        <sz val="10"/>
        <color indexed="56"/>
        <rFont val="Times New Roman"/>
        <family val="1"/>
      </rPr>
      <t xml:space="preserve">   </t>
    </r>
    <r>
      <rPr>
        <sz val="14"/>
        <rFont val="Times New Roman"/>
        <family val="1"/>
      </rPr>
      <t xml:space="preserve">                                        </t>
    </r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</si>
  <si>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</si>
  <si>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</si>
  <si>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</t>
    </r>
    <r>
      <rPr>
        <i/>
        <sz val="10"/>
        <color indexed="56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                                                                                        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</si>
  <si>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  </r>
    <r>
      <rPr>
        <i/>
        <sz val="10"/>
        <color indexed="56"/>
        <rFont val="Times New Roman"/>
        <family val="1"/>
      </rPr>
      <t xml:space="preserve">     </t>
    </r>
    <r>
      <rPr>
        <sz val="14"/>
        <rFont val="Times New Roman"/>
        <family val="1"/>
      </rPr>
      <t xml:space="preserve">                    </t>
    </r>
  </si>
  <si>
    <r>
  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</t>
    </r>
    <r>
      <rPr>
        <sz val="14"/>
        <rFont val="Times New Roman"/>
        <family val="1"/>
      </rPr>
      <t xml:space="preserve">                                 </t>
    </r>
  </si>
  <si>
    <t xml:space="preserve">ДОХОДЫ ОТ ПРОДАЖИ МАТЕРИАЛЬНЫХ И НЕМАТЕРИАЛЬНЫХ АКТИВОВ </t>
  </si>
  <si>
    <t xml:space="preserve">Доходы от продажи земельных участков, находящихся в государственной и муниципальной собственности </t>
  </si>
  <si>
    <r>
      <t>Доходы от продажи земельных участков, государственная собственность на которые не разграничена</t>
    </r>
    <r>
      <rPr>
        <i/>
        <sz val="10"/>
        <color indexed="56"/>
        <rFont val="Times New Roman"/>
        <family val="1"/>
      </rPr>
      <t xml:space="preserve"> </t>
    </r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</si>
  <si>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</si>
  <si>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</si>
  <si>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</si>
  <si>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041 1 13 02995 05 0000 130</t>
  </si>
  <si>
    <t>141 1 16 28000 01 0000 140</t>
  </si>
  <si>
    <t>415 1 16 90050 05 0000 140</t>
  </si>
  <si>
    <t>000 1 14 06013 10 0000 430</t>
  </si>
  <si>
    <t>041 1 14 06013 10 0000 430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</si>
  <si>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</t>
  </si>
  <si>
    <t>000 2 02 10000 00 0000 151</t>
  </si>
  <si>
    <t>000 2 02 15001 00 0000 151</t>
  </si>
  <si>
    <t>000 2 02 15001 05 0000 151</t>
  </si>
  <si>
    <t>037 2 02 15001 05 0000 151</t>
  </si>
  <si>
    <t>000 2 02 20000 00 0000 151</t>
  </si>
  <si>
    <t>000 2 02 29999 00 0000 151</t>
  </si>
  <si>
    <t>000 2 02 29999 05 0000 151</t>
  </si>
  <si>
    <t>039 2 02 29999 05 0000 151</t>
  </si>
  <si>
    <t>000 2 02 30000 00 0000 151</t>
  </si>
  <si>
    <t>000 2 02 30024 00 0000 151</t>
  </si>
  <si>
    <t>000 2 02 30024 05 0000 151</t>
  </si>
  <si>
    <t>035 2 02 30024 05 0000 151</t>
  </si>
  <si>
    <t>039 2 02 30024 05 0000 151</t>
  </si>
  <si>
    <t xml:space="preserve">044 2 02 30024 05 0000 151 </t>
  </si>
  <si>
    <t>000 2 02 39999 00 0000 151</t>
  </si>
  <si>
    <t>000 2 02 39999 05 0000 151</t>
  </si>
  <si>
    <t>039 2 02 39999 05 0000 151</t>
  </si>
  <si>
    <r>
      <t xml:space="preserve">от </t>
    </r>
    <r>
      <rPr>
        <u val="single"/>
        <sz val="14"/>
        <rFont val="Times New Roman"/>
        <family val="1"/>
      </rPr>
      <t>26.12.2016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>105</t>
    </r>
  </si>
  <si>
    <t>000 2 02 40000 00 0000 151</t>
  </si>
  <si>
    <t>000 2 02 40014 00 0000 151</t>
  </si>
  <si>
    <t>000 2 02 40014 05 0000 151</t>
  </si>
  <si>
    <t>043 2 02 40014 05 0000 151</t>
  </si>
  <si>
    <t>000 2 19 00000 00 0000 000</t>
  </si>
  <si>
    <t>000 2 19 00000 05 0000 151</t>
  </si>
  <si>
    <t>000 2 19 60010 05 0000 151</t>
  </si>
  <si>
    <t>039 2 19 60010 05 0000 151</t>
  </si>
  <si>
    <t xml:space="preserve">БЕЗВОЗМЕЗДНЫЕ ПОСТУПЛЕНИЯ </t>
  </si>
  <si>
    <t xml:space="preserve">Безвозмездные поступления от других бюджетов бюджетной системы Российской Федерации </t>
  </si>
  <si>
    <t>Приложение № 1</t>
  </si>
  <si>
    <t>"О внесении изменений и дополнений</t>
  </si>
  <si>
    <t xml:space="preserve">в Решение Совета Южского </t>
  </si>
  <si>
    <t>от 26.12.2016 № 105 "О бюджете</t>
  </si>
  <si>
    <t>Южского муниципального района</t>
  </si>
  <si>
    <t>на 2017 год и на плановый</t>
  </si>
  <si>
    <t>"Приложение № 2</t>
  </si>
  <si>
    <t xml:space="preserve">Иные межбюджетные трансферты 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</si>
  <si>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</si>
  <si>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</si>
  <si>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</t>
    </r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</si>
  <si>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</si>
  <si>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</si>
  <si>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 xml:space="preserve">Возврат остатков субсидий, субвенций и иных межбюджетных трансфертов, имеющих целевое назначение, прошлых лет </t>
  </si>
  <si>
    <t>"</t>
  </si>
  <si>
    <t>035 2 02 29999 05 0000 151</t>
  </si>
  <si>
    <r>
      <t xml:space="preserve">от </t>
    </r>
    <r>
      <rPr>
        <u val="single"/>
        <sz val="14"/>
        <rFont val="Times New Roman"/>
        <family val="1"/>
      </rPr>
      <t>27.03.2017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>31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</si>
</sst>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00"/>
    <numFmt numFmtId="170" formatCode="#,##0.0"/>
    <numFmt numFmtId="171" formatCode="#,##0.000"/>
  </numFmts>
  <fonts count="50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4"/>
      <name val="Times New Roman"/>
      <family val="1"/>
    </font>
    <font>
      <i/>
      <sz val="10"/>
      <color indexed="56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i/>
      <sz val="10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center" shrinkToFit="1"/>
    </xf>
    <xf numFmtId="4" fontId="2" fillId="33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justify" vertical="top" wrapText="1"/>
    </xf>
    <xf numFmtId="4" fontId="2" fillId="34" borderId="10" xfId="0" applyNumberFormat="1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justify" vertical="top" wrapText="1"/>
    </xf>
    <xf numFmtId="4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justify" vertical="top" wrapText="1"/>
    </xf>
    <xf numFmtId="4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0" xfId="0" applyNumberFormat="1" applyFont="1" applyBorder="1" applyAlignment="1">
      <alignment horizontal="justify" vertical="top" wrapText="1"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shrinkToFit="1"/>
    </xf>
    <xf numFmtId="49" fontId="3" fillId="0" borderId="10" xfId="0" applyNumberFormat="1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justify" vertical="top" wrapText="1"/>
    </xf>
    <xf numFmtId="2" fontId="3" fillId="0" borderId="10" xfId="0" applyNumberFormat="1" applyFont="1" applyFill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justify" vertical="top" wrapText="1"/>
    </xf>
    <xf numFmtId="4" fontId="3" fillId="34" borderId="10" xfId="0" applyNumberFormat="1" applyFont="1" applyFill="1" applyBorder="1" applyAlignment="1">
      <alignment horizontal="center" vertical="center" shrinkToFit="1"/>
    </xf>
    <xf numFmtId="4" fontId="3" fillId="0" borderId="10" xfId="0" applyNumberFormat="1" applyFont="1" applyBorder="1" applyAlignment="1">
      <alignment horizontal="center" vertical="center" wrapText="1"/>
    </xf>
    <xf numFmtId="4" fontId="3" fillId="34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shrinkToFit="1"/>
    </xf>
    <xf numFmtId="0" fontId="2" fillId="0" borderId="10" xfId="0" applyFont="1" applyBorder="1" applyAlignment="1">
      <alignment horizontal="center" vertical="center"/>
    </xf>
    <xf numFmtId="43" fontId="2" fillId="0" borderId="10" xfId="60" applyFont="1" applyBorder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justify" vertical="top" wrapText="1"/>
    </xf>
    <xf numFmtId="4" fontId="8" fillId="0" borderId="10" xfId="0" applyNumberFormat="1" applyFont="1" applyBorder="1" applyAlignment="1">
      <alignment horizontal="center" vertical="center" wrapText="1"/>
    </xf>
    <xf numFmtId="4" fontId="9" fillId="0" borderId="0" xfId="0" applyNumberFormat="1" applyFont="1" applyAlignment="1">
      <alignment/>
    </xf>
    <xf numFmtId="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/>
    </xf>
    <xf numFmtId="49" fontId="2" fillId="34" borderId="10" xfId="0" applyNumberFormat="1" applyFont="1" applyFill="1" applyBorder="1" applyAlignment="1">
      <alignment horizontal="justify"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justify" vertical="top" wrapText="1"/>
    </xf>
    <xf numFmtId="2" fontId="3" fillId="34" borderId="10" xfId="0" applyNumberFormat="1" applyFont="1" applyFill="1" applyBorder="1" applyAlignment="1">
      <alignment horizontal="justify" vertical="top" wrapText="1"/>
    </xf>
    <xf numFmtId="4" fontId="2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2" fontId="3" fillId="34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2" fillId="34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2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35.125" style="2" customWidth="1"/>
    <col min="2" max="2" width="48.375" style="3" customWidth="1"/>
    <col min="3" max="3" width="19.375" style="3" customWidth="1"/>
    <col min="4" max="4" width="19.375" style="4" customWidth="1"/>
    <col min="5" max="5" width="20.00390625" style="3" customWidth="1"/>
    <col min="6" max="6" width="15.125" style="3" bestFit="1" customWidth="1"/>
    <col min="7" max="7" width="14.75390625" style="3" customWidth="1"/>
    <col min="8" max="8" width="14.125" style="3" customWidth="1"/>
    <col min="9" max="16384" width="9.125" style="3" customWidth="1"/>
  </cols>
  <sheetData>
    <row r="1" spans="3:5" ht="18.75">
      <c r="C1" s="63" t="s">
        <v>257</v>
      </c>
      <c r="D1" s="63"/>
      <c r="E1" s="63"/>
    </row>
    <row r="2" spans="3:5" ht="18.75">
      <c r="C2" s="66" t="s">
        <v>70</v>
      </c>
      <c r="D2" s="66"/>
      <c r="E2" s="66"/>
    </row>
    <row r="3" spans="3:5" ht="18.75">
      <c r="C3" s="66" t="s">
        <v>71</v>
      </c>
      <c r="D3" s="66"/>
      <c r="E3" s="66"/>
    </row>
    <row r="4" spans="3:5" ht="18.75">
      <c r="C4" s="66" t="s">
        <v>258</v>
      </c>
      <c r="D4" s="66"/>
      <c r="E4" s="66"/>
    </row>
    <row r="5" spans="3:5" ht="18.75">
      <c r="C5" s="66" t="s">
        <v>259</v>
      </c>
      <c r="D5" s="66"/>
      <c r="E5" s="66"/>
    </row>
    <row r="6" spans="3:5" ht="18.75">
      <c r="C6" s="66" t="s">
        <v>71</v>
      </c>
      <c r="D6" s="66"/>
      <c r="E6" s="66"/>
    </row>
    <row r="7" spans="3:5" ht="18.75">
      <c r="C7" s="66" t="s">
        <v>260</v>
      </c>
      <c r="D7" s="66"/>
      <c r="E7" s="66"/>
    </row>
    <row r="8" spans="3:5" ht="18.75">
      <c r="C8" s="66" t="s">
        <v>261</v>
      </c>
      <c r="D8" s="66"/>
      <c r="E8" s="66"/>
    </row>
    <row r="9" spans="3:5" ht="18.75">
      <c r="C9" s="66" t="s">
        <v>262</v>
      </c>
      <c r="D9" s="66"/>
      <c r="E9" s="66"/>
    </row>
    <row r="10" spans="3:5" ht="18.75">
      <c r="C10" s="66" t="s">
        <v>198</v>
      </c>
      <c r="D10" s="66"/>
      <c r="E10" s="66"/>
    </row>
    <row r="11" spans="3:5" ht="18.75">
      <c r="C11" s="66" t="s">
        <v>273</v>
      </c>
      <c r="D11" s="66"/>
      <c r="E11" s="66"/>
    </row>
    <row r="13" spans="3:5" ht="18.75">
      <c r="C13" s="60" t="s">
        <v>263</v>
      </c>
      <c r="D13" s="60"/>
      <c r="E13" s="60"/>
    </row>
    <row r="14" spans="3:5" ht="18.75">
      <c r="C14" s="60" t="s">
        <v>70</v>
      </c>
      <c r="D14" s="60"/>
      <c r="E14" s="60"/>
    </row>
    <row r="15" spans="3:5" ht="18.75">
      <c r="C15" s="60" t="s">
        <v>71</v>
      </c>
      <c r="D15" s="60"/>
      <c r="E15" s="60"/>
    </row>
    <row r="16" spans="3:5" ht="18.75">
      <c r="C16" s="60" t="s">
        <v>72</v>
      </c>
      <c r="D16" s="60"/>
      <c r="E16" s="60"/>
    </row>
    <row r="17" spans="3:5" ht="18.75">
      <c r="C17" s="60" t="s">
        <v>71</v>
      </c>
      <c r="D17" s="60"/>
      <c r="E17" s="60"/>
    </row>
    <row r="18" spans="3:5" ht="18.75">
      <c r="C18" s="60" t="s">
        <v>197</v>
      </c>
      <c r="D18" s="60"/>
      <c r="E18" s="60"/>
    </row>
    <row r="19" spans="3:5" ht="18.75">
      <c r="C19" s="63" t="s">
        <v>198</v>
      </c>
      <c r="D19" s="63"/>
      <c r="E19" s="63"/>
    </row>
    <row r="20" spans="3:5" ht="18.75">
      <c r="C20" s="63" t="s">
        <v>246</v>
      </c>
      <c r="D20" s="63"/>
      <c r="E20" s="63"/>
    </row>
    <row r="21" ht="18.75">
      <c r="C21" s="5"/>
    </row>
    <row r="22" ht="18.75">
      <c r="E22" s="5" t="s">
        <v>73</v>
      </c>
    </row>
    <row r="24" spans="1:5" ht="40.5" customHeight="1">
      <c r="A24" s="64" t="s">
        <v>196</v>
      </c>
      <c r="B24" s="64"/>
      <c r="C24" s="64"/>
      <c r="D24" s="64"/>
      <c r="E24" s="64"/>
    </row>
    <row r="25" spans="1:5" ht="16.5" customHeight="1">
      <c r="A25" s="65"/>
      <c r="B25" s="65"/>
      <c r="C25" s="65"/>
      <c r="D25" s="65"/>
      <c r="E25" s="65"/>
    </row>
    <row r="26" spans="1:5" ht="42.75" customHeight="1">
      <c r="A26" s="62" t="s">
        <v>68</v>
      </c>
      <c r="B26" s="62" t="s">
        <v>69</v>
      </c>
      <c r="C26" s="62" t="s">
        <v>98</v>
      </c>
      <c r="D26" s="62"/>
      <c r="E26" s="62"/>
    </row>
    <row r="27" spans="1:5" ht="18.75">
      <c r="A27" s="62"/>
      <c r="B27" s="62"/>
      <c r="C27" s="45" t="s">
        <v>193</v>
      </c>
      <c r="D27" s="44" t="s">
        <v>194</v>
      </c>
      <c r="E27" s="44" t="s">
        <v>195</v>
      </c>
    </row>
    <row r="28" spans="1:5" ht="18.75">
      <c r="A28" s="29">
        <v>1</v>
      </c>
      <c r="B28" s="29">
        <v>2</v>
      </c>
      <c r="C28" s="6">
        <v>3</v>
      </c>
      <c r="D28" s="46">
        <v>4</v>
      </c>
      <c r="E28" s="46">
        <v>5</v>
      </c>
    </row>
    <row r="29" spans="1:5" ht="42" customHeight="1">
      <c r="A29" s="30" t="s">
        <v>11</v>
      </c>
      <c r="B29" s="31" t="s">
        <v>199</v>
      </c>
      <c r="C29" s="15">
        <f>C30+C40+C48+C59++C67+C80+C90+C101+C112</f>
        <v>62787985.89</v>
      </c>
      <c r="D29" s="15">
        <f>D30+D40+D48+D58+D59+D66+D67+D80+D90+D101+D112+D135</f>
        <v>62697496</v>
      </c>
      <c r="E29" s="15">
        <f>E30+E40+E48+E58+E59+E66+E67+E80+E90+E101+E112+E135</f>
        <v>62785593</v>
      </c>
    </row>
    <row r="30" spans="1:5" ht="18.75">
      <c r="A30" s="30" t="s">
        <v>12</v>
      </c>
      <c r="B30" s="31" t="s">
        <v>13</v>
      </c>
      <c r="C30" s="15">
        <f>C31</f>
        <v>45712800</v>
      </c>
      <c r="D30" s="15">
        <f>D31</f>
        <v>46000791</v>
      </c>
      <c r="E30" s="15">
        <f>E31</f>
        <v>46000791</v>
      </c>
    </row>
    <row r="31" spans="1:5" ht="18.75">
      <c r="A31" s="18" t="s">
        <v>14</v>
      </c>
      <c r="B31" s="19" t="s">
        <v>15</v>
      </c>
      <c r="C31" s="32">
        <f>C32+C34+C38+C36</f>
        <v>45712800</v>
      </c>
      <c r="D31" s="32">
        <f>D32+D34+D38+D36</f>
        <v>46000791</v>
      </c>
      <c r="E31" s="32">
        <f>E32+E34+E38+E36</f>
        <v>46000791</v>
      </c>
    </row>
    <row r="32" spans="1:5" ht="150.75" customHeight="1">
      <c r="A32" s="18" t="s">
        <v>105</v>
      </c>
      <c r="B32" s="13" t="s">
        <v>82</v>
      </c>
      <c r="C32" s="7">
        <f>C33</f>
        <v>45132800</v>
      </c>
      <c r="D32" s="7">
        <f>D33</f>
        <v>45417151</v>
      </c>
      <c r="E32" s="7">
        <f>E33</f>
        <v>45417151</v>
      </c>
    </row>
    <row r="33" spans="1:5" ht="153" customHeight="1">
      <c r="A33" s="18" t="s">
        <v>16</v>
      </c>
      <c r="B33" s="13" t="s">
        <v>82</v>
      </c>
      <c r="C33" s="7">
        <v>45132800</v>
      </c>
      <c r="D33" s="7">
        <v>45417151</v>
      </c>
      <c r="E33" s="7">
        <v>45417151</v>
      </c>
    </row>
    <row r="34" spans="1:5" ht="210" customHeight="1">
      <c r="A34" s="18" t="s">
        <v>106</v>
      </c>
      <c r="B34" s="13" t="s">
        <v>18</v>
      </c>
      <c r="C34" s="7">
        <f>C35</f>
        <v>238000</v>
      </c>
      <c r="D34" s="7">
        <f>D35</f>
        <v>239500</v>
      </c>
      <c r="E34" s="7">
        <f>E35</f>
        <v>239500</v>
      </c>
    </row>
    <row r="35" spans="1:5" ht="207" customHeight="1">
      <c r="A35" s="18" t="s">
        <v>17</v>
      </c>
      <c r="B35" s="13" t="s">
        <v>18</v>
      </c>
      <c r="C35" s="7">
        <v>238000</v>
      </c>
      <c r="D35" s="47">
        <v>239500</v>
      </c>
      <c r="E35" s="47">
        <v>239500</v>
      </c>
    </row>
    <row r="36" spans="1:5" ht="94.5" customHeight="1">
      <c r="A36" s="18" t="s">
        <v>107</v>
      </c>
      <c r="B36" s="19" t="s">
        <v>76</v>
      </c>
      <c r="C36" s="8">
        <f>C37</f>
        <v>112000</v>
      </c>
      <c r="D36" s="8">
        <f>D37</f>
        <v>112700</v>
      </c>
      <c r="E36" s="8">
        <f>E37</f>
        <v>112700</v>
      </c>
    </row>
    <row r="37" spans="1:5" ht="93.75">
      <c r="A37" s="18" t="s">
        <v>19</v>
      </c>
      <c r="B37" s="19" t="s">
        <v>76</v>
      </c>
      <c r="C37" s="8">
        <v>112000</v>
      </c>
      <c r="D37" s="8">
        <v>112700</v>
      </c>
      <c r="E37" s="8">
        <v>112700</v>
      </c>
    </row>
    <row r="38" spans="1:5" ht="186.75" customHeight="1">
      <c r="A38" s="43" t="s">
        <v>108</v>
      </c>
      <c r="B38" s="49" t="s">
        <v>192</v>
      </c>
      <c r="C38" s="8">
        <f>C39</f>
        <v>230000</v>
      </c>
      <c r="D38" s="8">
        <f>D39</f>
        <v>231440</v>
      </c>
      <c r="E38" s="8">
        <f>E39</f>
        <v>231440</v>
      </c>
    </row>
    <row r="39" spans="1:5" ht="186.75" customHeight="1">
      <c r="A39" s="43" t="s">
        <v>20</v>
      </c>
      <c r="B39" s="49" t="s">
        <v>192</v>
      </c>
      <c r="C39" s="8">
        <v>230000</v>
      </c>
      <c r="D39" s="8">
        <v>231440</v>
      </c>
      <c r="E39" s="8">
        <v>231440</v>
      </c>
    </row>
    <row r="40" spans="1:5" s="10" customFormat="1" ht="78" customHeight="1">
      <c r="A40" s="33" t="s">
        <v>74</v>
      </c>
      <c r="B40" s="9" t="s">
        <v>83</v>
      </c>
      <c r="C40" s="26">
        <f>C41</f>
        <v>4270947</v>
      </c>
      <c r="D40" s="26">
        <f>D41</f>
        <v>4451605</v>
      </c>
      <c r="E40" s="26">
        <f>E41</f>
        <v>4511702</v>
      </c>
    </row>
    <row r="41" spans="1:5" ht="56.25">
      <c r="A41" s="12" t="s">
        <v>75</v>
      </c>
      <c r="B41" s="11" t="s">
        <v>84</v>
      </c>
      <c r="C41" s="22">
        <f>C42+C44+C46</f>
        <v>4270947</v>
      </c>
      <c r="D41" s="22">
        <f>D42+D44+D46</f>
        <v>4451605</v>
      </c>
      <c r="E41" s="22">
        <f>E42+E44+E46</f>
        <v>4511702</v>
      </c>
    </row>
    <row r="42" spans="1:5" ht="131.25" customHeight="1">
      <c r="A42" s="12" t="s">
        <v>111</v>
      </c>
      <c r="B42" s="13" t="s">
        <v>85</v>
      </c>
      <c r="C42" s="22">
        <f>C43</f>
        <v>1383447</v>
      </c>
      <c r="D42" s="22">
        <f>D43</f>
        <v>1441985</v>
      </c>
      <c r="E42" s="22">
        <f>E43</f>
        <v>1461452</v>
      </c>
    </row>
    <row r="43" spans="1:5" ht="131.25" customHeight="1">
      <c r="A43" s="12" t="s">
        <v>153</v>
      </c>
      <c r="B43" s="13" t="s">
        <v>85</v>
      </c>
      <c r="C43" s="22">
        <v>1383447</v>
      </c>
      <c r="D43" s="22">
        <v>1441985</v>
      </c>
      <c r="E43" s="22">
        <v>1461452</v>
      </c>
    </row>
    <row r="44" spans="1:5" ht="168" customHeight="1">
      <c r="A44" s="12" t="s">
        <v>110</v>
      </c>
      <c r="B44" s="13" t="s">
        <v>86</v>
      </c>
      <c r="C44" s="8">
        <f>C45</f>
        <v>23000</v>
      </c>
      <c r="D44" s="8">
        <f>D45</f>
        <v>23950</v>
      </c>
      <c r="E44" s="8">
        <f>E45</f>
        <v>24273</v>
      </c>
    </row>
    <row r="45" spans="1:5" ht="168" customHeight="1">
      <c r="A45" s="12" t="s">
        <v>154</v>
      </c>
      <c r="B45" s="13" t="s">
        <v>86</v>
      </c>
      <c r="C45" s="8">
        <v>23000</v>
      </c>
      <c r="D45" s="8">
        <v>23950</v>
      </c>
      <c r="E45" s="8">
        <v>24273</v>
      </c>
    </row>
    <row r="46" spans="1:5" ht="150">
      <c r="A46" s="12" t="s">
        <v>109</v>
      </c>
      <c r="B46" s="13" t="s">
        <v>87</v>
      </c>
      <c r="C46" s="8">
        <f>C47</f>
        <v>2864500</v>
      </c>
      <c r="D46" s="8">
        <f>D47</f>
        <v>2985670</v>
      </c>
      <c r="E46" s="8">
        <f>E47</f>
        <v>3025977</v>
      </c>
    </row>
    <row r="47" spans="1:5" ht="150">
      <c r="A47" s="12" t="s">
        <v>155</v>
      </c>
      <c r="B47" s="13" t="s">
        <v>87</v>
      </c>
      <c r="C47" s="8">
        <v>2864500</v>
      </c>
      <c r="D47" s="8">
        <v>2985670</v>
      </c>
      <c r="E47" s="8">
        <v>3025977</v>
      </c>
    </row>
    <row r="48" spans="1:5" ht="37.5">
      <c r="A48" s="30" t="s">
        <v>21</v>
      </c>
      <c r="B48" s="34" t="s">
        <v>200</v>
      </c>
      <c r="C48" s="15">
        <f>C49+C52+C55</f>
        <v>6945600</v>
      </c>
      <c r="D48" s="15">
        <f>D49+D52+D55</f>
        <v>6946600</v>
      </c>
      <c r="E48" s="15">
        <f>E49+E52+E55</f>
        <v>6947100</v>
      </c>
    </row>
    <row r="49" spans="1:5" ht="37.5">
      <c r="A49" s="18" t="s">
        <v>77</v>
      </c>
      <c r="B49" s="19" t="s">
        <v>201</v>
      </c>
      <c r="C49" s="32">
        <f aca="true" t="shared" si="0" ref="C49:E50">C50</f>
        <v>6889800</v>
      </c>
      <c r="D49" s="32">
        <f t="shared" si="0"/>
        <v>6889800</v>
      </c>
      <c r="E49" s="32">
        <f t="shared" si="0"/>
        <v>6889800</v>
      </c>
    </row>
    <row r="50" spans="1:5" ht="37.5">
      <c r="A50" s="18" t="s">
        <v>113</v>
      </c>
      <c r="B50" s="19" t="s">
        <v>202</v>
      </c>
      <c r="C50" s="32">
        <f t="shared" si="0"/>
        <v>6889800</v>
      </c>
      <c r="D50" s="32">
        <f t="shared" si="0"/>
        <v>6889800</v>
      </c>
      <c r="E50" s="32">
        <f t="shared" si="0"/>
        <v>6889800</v>
      </c>
    </row>
    <row r="51" spans="1:5" ht="37.5">
      <c r="A51" s="43" t="s">
        <v>22</v>
      </c>
      <c r="B51" s="19" t="s">
        <v>203</v>
      </c>
      <c r="C51" s="32">
        <v>6889800</v>
      </c>
      <c r="D51" s="32">
        <v>6889800</v>
      </c>
      <c r="E51" s="32">
        <v>6889800</v>
      </c>
    </row>
    <row r="52" spans="1:5" ht="24" customHeight="1">
      <c r="A52" s="18" t="s">
        <v>78</v>
      </c>
      <c r="B52" s="19" t="s">
        <v>24</v>
      </c>
      <c r="C52" s="23">
        <f aca="true" t="shared" si="1" ref="C52:E53">C53</f>
        <v>1000</v>
      </c>
      <c r="D52" s="23">
        <f t="shared" si="1"/>
        <v>1000</v>
      </c>
      <c r="E52" s="23">
        <f t="shared" si="1"/>
        <v>1000</v>
      </c>
    </row>
    <row r="53" spans="1:5" ht="24" customHeight="1">
      <c r="A53" s="18" t="s">
        <v>125</v>
      </c>
      <c r="B53" s="19" t="s">
        <v>24</v>
      </c>
      <c r="C53" s="23">
        <f t="shared" si="1"/>
        <v>1000</v>
      </c>
      <c r="D53" s="23">
        <f t="shared" si="1"/>
        <v>1000</v>
      </c>
      <c r="E53" s="23">
        <f t="shared" si="1"/>
        <v>1000</v>
      </c>
    </row>
    <row r="54" spans="1:5" ht="24" customHeight="1">
      <c r="A54" s="18" t="s">
        <v>23</v>
      </c>
      <c r="B54" s="19" t="s">
        <v>24</v>
      </c>
      <c r="C54" s="8">
        <v>1000</v>
      </c>
      <c r="D54" s="8">
        <v>1000</v>
      </c>
      <c r="E54" s="8">
        <v>1000</v>
      </c>
    </row>
    <row r="55" spans="1:5" ht="64.5" customHeight="1">
      <c r="A55" s="18" t="s">
        <v>158</v>
      </c>
      <c r="B55" s="21" t="s">
        <v>159</v>
      </c>
      <c r="C55" s="23">
        <f>C57</f>
        <v>54800</v>
      </c>
      <c r="D55" s="23">
        <f>D57</f>
        <v>55800</v>
      </c>
      <c r="E55" s="23">
        <f>E57</f>
        <v>56300</v>
      </c>
    </row>
    <row r="56" spans="1:5" ht="82.5" customHeight="1">
      <c r="A56" s="18" t="s">
        <v>190</v>
      </c>
      <c r="B56" s="21" t="s">
        <v>204</v>
      </c>
      <c r="C56" s="23">
        <f>C57</f>
        <v>54800</v>
      </c>
      <c r="D56" s="23">
        <f>D57</f>
        <v>55800</v>
      </c>
      <c r="E56" s="23">
        <f>E57</f>
        <v>56300</v>
      </c>
    </row>
    <row r="57" spans="1:5" ht="81" customHeight="1">
      <c r="A57" s="18" t="s">
        <v>191</v>
      </c>
      <c r="B57" s="21" t="s">
        <v>205</v>
      </c>
      <c r="C57" s="23">
        <v>54800</v>
      </c>
      <c r="D57" s="48">
        <v>55800</v>
      </c>
      <c r="E57" s="48">
        <v>56300</v>
      </c>
    </row>
    <row r="58" spans="1:5" ht="24" customHeight="1" hidden="1">
      <c r="A58" s="24" t="s">
        <v>160</v>
      </c>
      <c r="B58" s="27" t="s">
        <v>161</v>
      </c>
      <c r="C58" s="41">
        <v>0</v>
      </c>
      <c r="D58" s="41">
        <v>0</v>
      </c>
      <c r="E58" s="41">
        <v>0</v>
      </c>
    </row>
    <row r="59" spans="1:5" ht="24.75" customHeight="1">
      <c r="A59" s="30" t="s">
        <v>25</v>
      </c>
      <c r="B59" s="34" t="s">
        <v>206</v>
      </c>
      <c r="C59" s="15">
        <f>C62+C65</f>
        <v>953000</v>
      </c>
      <c r="D59" s="15">
        <f>D62+D65</f>
        <v>1004000</v>
      </c>
      <c r="E59" s="15">
        <f>E62+E65</f>
        <v>1034000</v>
      </c>
    </row>
    <row r="60" spans="1:5" ht="63.75" customHeight="1">
      <c r="A60" s="18" t="s">
        <v>112</v>
      </c>
      <c r="B60" s="19" t="s">
        <v>207</v>
      </c>
      <c r="C60" s="14">
        <f aca="true" t="shared" si="2" ref="C60:E61">C61</f>
        <v>948000</v>
      </c>
      <c r="D60" s="14">
        <f t="shared" si="2"/>
        <v>1004000</v>
      </c>
      <c r="E60" s="14">
        <f t="shared" si="2"/>
        <v>1034000</v>
      </c>
    </row>
    <row r="61" spans="1:5" ht="102.75" customHeight="1">
      <c r="A61" s="35" t="s">
        <v>114</v>
      </c>
      <c r="B61" s="36" t="s">
        <v>208</v>
      </c>
      <c r="C61" s="14">
        <f t="shared" si="2"/>
        <v>948000</v>
      </c>
      <c r="D61" s="14">
        <f t="shared" si="2"/>
        <v>1004000</v>
      </c>
      <c r="E61" s="14">
        <f t="shared" si="2"/>
        <v>1034000</v>
      </c>
    </row>
    <row r="62" spans="1:5" ht="105" customHeight="1">
      <c r="A62" s="35" t="s">
        <v>26</v>
      </c>
      <c r="B62" s="36" t="s">
        <v>209</v>
      </c>
      <c r="C62" s="14">
        <v>948000</v>
      </c>
      <c r="D62" s="16">
        <v>1004000</v>
      </c>
      <c r="E62" s="16">
        <v>1034000</v>
      </c>
    </row>
    <row r="63" spans="1:5" ht="75">
      <c r="A63" s="18" t="s">
        <v>27</v>
      </c>
      <c r="B63" s="19" t="s">
        <v>88</v>
      </c>
      <c r="C63" s="8">
        <f aca="true" t="shared" si="3" ref="C63:E64">C64</f>
        <v>5000</v>
      </c>
      <c r="D63" s="8">
        <f t="shared" si="3"/>
        <v>0</v>
      </c>
      <c r="E63" s="8">
        <f t="shared" si="3"/>
        <v>0</v>
      </c>
    </row>
    <row r="64" spans="1:5" ht="56.25">
      <c r="A64" s="18" t="s">
        <v>115</v>
      </c>
      <c r="B64" s="13" t="s">
        <v>131</v>
      </c>
      <c r="C64" s="8">
        <f t="shared" si="3"/>
        <v>5000</v>
      </c>
      <c r="D64" s="8">
        <f t="shared" si="3"/>
        <v>0</v>
      </c>
      <c r="E64" s="8">
        <f t="shared" si="3"/>
        <v>0</v>
      </c>
    </row>
    <row r="65" spans="1:5" ht="56.25" customHeight="1">
      <c r="A65" s="18" t="s">
        <v>156</v>
      </c>
      <c r="B65" s="13" t="s">
        <v>131</v>
      </c>
      <c r="C65" s="8">
        <v>5000</v>
      </c>
      <c r="D65" s="48">
        <v>0</v>
      </c>
      <c r="E65" s="48">
        <v>0</v>
      </c>
    </row>
    <row r="66" spans="1:5" ht="99.75" customHeight="1" hidden="1">
      <c r="A66" s="24" t="s">
        <v>162</v>
      </c>
      <c r="B66" s="25" t="s">
        <v>163</v>
      </c>
      <c r="C66" s="42">
        <v>0</v>
      </c>
      <c r="D66" s="42">
        <v>0</v>
      </c>
      <c r="E66" s="42">
        <v>0</v>
      </c>
    </row>
    <row r="67" spans="1:8" ht="96.75" customHeight="1">
      <c r="A67" s="30" t="s">
        <v>28</v>
      </c>
      <c r="B67" s="31" t="s">
        <v>210</v>
      </c>
      <c r="C67" s="15">
        <f>C68</f>
        <v>1843138.8900000001</v>
      </c>
      <c r="D67" s="15">
        <f>D68</f>
        <v>1320000</v>
      </c>
      <c r="E67" s="15">
        <f>E68</f>
        <v>1320000</v>
      </c>
      <c r="F67" s="51"/>
      <c r="G67" s="51"/>
      <c r="H67" s="51"/>
    </row>
    <row r="68" spans="1:5" ht="186" customHeight="1">
      <c r="A68" s="18" t="s">
        <v>29</v>
      </c>
      <c r="B68" s="13" t="s">
        <v>211</v>
      </c>
      <c r="C68" s="14">
        <f>C69+C74+C77</f>
        <v>1843138.8900000001</v>
      </c>
      <c r="D68" s="14">
        <f>D69+D74+D77</f>
        <v>1320000</v>
      </c>
      <c r="E68" s="14">
        <f>E69+E74+E77</f>
        <v>1320000</v>
      </c>
    </row>
    <row r="69" spans="1:5" ht="142.5" customHeight="1">
      <c r="A69" s="18" t="s">
        <v>59</v>
      </c>
      <c r="B69" s="13" t="s">
        <v>212</v>
      </c>
      <c r="C69" s="8">
        <f>C70+C72</f>
        <v>1143138.8900000001</v>
      </c>
      <c r="D69" s="8">
        <f>D70+D72</f>
        <v>700000</v>
      </c>
      <c r="E69" s="8">
        <f>E70+E72</f>
        <v>700000</v>
      </c>
    </row>
    <row r="70" spans="1:5" ht="150.75" customHeight="1">
      <c r="A70" s="18" t="s">
        <v>126</v>
      </c>
      <c r="B70" s="13" t="s">
        <v>134</v>
      </c>
      <c r="C70" s="8">
        <f>C71</f>
        <v>150000</v>
      </c>
      <c r="D70" s="8">
        <f>D71</f>
        <v>0</v>
      </c>
      <c r="E70" s="8">
        <f>E71</f>
        <v>0</v>
      </c>
    </row>
    <row r="71" spans="1:5" ht="150" customHeight="1">
      <c r="A71" s="18" t="s">
        <v>30</v>
      </c>
      <c r="B71" s="21" t="s">
        <v>135</v>
      </c>
      <c r="C71" s="8">
        <f>100000+50000</f>
        <v>150000</v>
      </c>
      <c r="D71" s="48">
        <v>0</v>
      </c>
      <c r="E71" s="48">
        <v>0</v>
      </c>
    </row>
    <row r="72" spans="1:5" ht="160.5" customHeight="1">
      <c r="A72" s="18" t="s">
        <v>142</v>
      </c>
      <c r="B72" s="39" t="s">
        <v>213</v>
      </c>
      <c r="C72" s="8">
        <f>C73</f>
        <v>993138.89</v>
      </c>
      <c r="D72" s="8">
        <f>D73</f>
        <v>700000</v>
      </c>
      <c r="E72" s="8">
        <f>E73</f>
        <v>700000</v>
      </c>
    </row>
    <row r="73" spans="1:5" ht="161.25" customHeight="1">
      <c r="A73" s="18" t="s">
        <v>143</v>
      </c>
      <c r="B73" s="39" t="s">
        <v>213</v>
      </c>
      <c r="C73" s="8">
        <f>700000+293138.89</f>
        <v>993138.89</v>
      </c>
      <c r="D73" s="8">
        <v>700000</v>
      </c>
      <c r="E73" s="8">
        <v>700000</v>
      </c>
    </row>
    <row r="74" spans="1:5" ht="151.5" customHeight="1">
      <c r="A74" s="18" t="s">
        <v>97</v>
      </c>
      <c r="B74" s="13" t="s">
        <v>90</v>
      </c>
      <c r="C74" s="8">
        <f>C75</f>
        <v>100000</v>
      </c>
      <c r="D74" s="8">
        <f>D75</f>
        <v>20000</v>
      </c>
      <c r="E74" s="8">
        <f>E75</f>
        <v>20000</v>
      </c>
    </row>
    <row r="75" spans="1:5" ht="151.5" customHeight="1">
      <c r="A75" s="18" t="s">
        <v>116</v>
      </c>
      <c r="B75" s="13" t="s">
        <v>91</v>
      </c>
      <c r="C75" s="8">
        <f>C76</f>
        <v>100000</v>
      </c>
      <c r="D75" s="8">
        <f>D76</f>
        <v>20000</v>
      </c>
      <c r="E75" s="8">
        <v>20000</v>
      </c>
    </row>
    <row r="76" spans="1:5" ht="151.5" customHeight="1">
      <c r="A76" s="18" t="s">
        <v>89</v>
      </c>
      <c r="B76" s="13" t="s">
        <v>91</v>
      </c>
      <c r="C76" s="8">
        <v>100000</v>
      </c>
      <c r="D76" s="8">
        <v>20000</v>
      </c>
      <c r="E76" s="8">
        <v>20000</v>
      </c>
    </row>
    <row r="77" spans="1:5" ht="156" customHeight="1">
      <c r="A77" s="18" t="s">
        <v>60</v>
      </c>
      <c r="B77" s="13" t="s">
        <v>214</v>
      </c>
      <c r="C77" s="16">
        <f aca="true" t="shared" si="4" ref="C77:E78">C78</f>
        <v>600000</v>
      </c>
      <c r="D77" s="16">
        <f t="shared" si="4"/>
        <v>600000</v>
      </c>
      <c r="E77" s="16">
        <f t="shared" si="4"/>
        <v>600000</v>
      </c>
    </row>
    <row r="78" spans="1:5" ht="131.25">
      <c r="A78" s="18" t="s">
        <v>117</v>
      </c>
      <c r="B78" s="13" t="s">
        <v>215</v>
      </c>
      <c r="C78" s="16">
        <f t="shared" si="4"/>
        <v>600000</v>
      </c>
      <c r="D78" s="16">
        <f t="shared" si="4"/>
        <v>600000</v>
      </c>
      <c r="E78" s="16">
        <f t="shared" si="4"/>
        <v>600000</v>
      </c>
    </row>
    <row r="79" spans="1:5" ht="139.5" customHeight="1">
      <c r="A79" s="18" t="s">
        <v>31</v>
      </c>
      <c r="B79" s="13" t="s">
        <v>216</v>
      </c>
      <c r="C79" s="16">
        <v>600000</v>
      </c>
      <c r="D79" s="16">
        <v>600000</v>
      </c>
      <c r="E79" s="16">
        <v>600000</v>
      </c>
    </row>
    <row r="80" spans="1:5" ht="39" customHeight="1">
      <c r="A80" s="30" t="s">
        <v>32</v>
      </c>
      <c r="B80" s="34" t="s">
        <v>79</v>
      </c>
      <c r="C80" s="15">
        <f>C81</f>
        <v>316600</v>
      </c>
      <c r="D80" s="15">
        <f>D81</f>
        <v>328600</v>
      </c>
      <c r="E80" s="15">
        <f>E81</f>
        <v>328600</v>
      </c>
    </row>
    <row r="81" spans="1:5" ht="37.5">
      <c r="A81" s="18" t="s">
        <v>61</v>
      </c>
      <c r="B81" s="19" t="s">
        <v>62</v>
      </c>
      <c r="C81" s="23">
        <f>C82+C86+C88+C84</f>
        <v>316600</v>
      </c>
      <c r="D81" s="23">
        <f>D82+D86+D88+D84</f>
        <v>328600</v>
      </c>
      <c r="E81" s="23">
        <f>E82+E86+E88+E84</f>
        <v>328600</v>
      </c>
    </row>
    <row r="82" spans="1:5" ht="56.25">
      <c r="A82" s="18" t="s">
        <v>118</v>
      </c>
      <c r="B82" s="19" t="s">
        <v>34</v>
      </c>
      <c r="C82" s="23">
        <f>C83</f>
        <v>28400</v>
      </c>
      <c r="D82" s="23">
        <f>D83</f>
        <v>30200</v>
      </c>
      <c r="E82" s="23">
        <f>E83</f>
        <v>30200</v>
      </c>
    </row>
    <row r="83" spans="1:5" ht="56.25">
      <c r="A83" s="18" t="s">
        <v>33</v>
      </c>
      <c r="B83" s="19" t="s">
        <v>34</v>
      </c>
      <c r="C83" s="23">
        <v>28400</v>
      </c>
      <c r="D83" s="23">
        <v>30200</v>
      </c>
      <c r="E83" s="23">
        <v>30200</v>
      </c>
    </row>
    <row r="84" spans="1:5" ht="66.75" customHeight="1">
      <c r="A84" s="18" t="s">
        <v>164</v>
      </c>
      <c r="B84" s="21" t="s">
        <v>165</v>
      </c>
      <c r="C84" s="17">
        <f>C85</f>
        <v>1000</v>
      </c>
      <c r="D84" s="17">
        <f>D85</f>
        <v>1000</v>
      </c>
      <c r="E84" s="17">
        <f>E85</f>
        <v>1000</v>
      </c>
    </row>
    <row r="85" spans="1:5" ht="63.75" customHeight="1">
      <c r="A85" s="18" t="s">
        <v>166</v>
      </c>
      <c r="B85" s="21" t="s">
        <v>165</v>
      </c>
      <c r="C85" s="17">
        <v>1000</v>
      </c>
      <c r="D85" s="48">
        <v>1000</v>
      </c>
      <c r="E85" s="48">
        <v>1000</v>
      </c>
    </row>
    <row r="86" spans="1:5" ht="37.5">
      <c r="A86" s="18" t="s">
        <v>119</v>
      </c>
      <c r="B86" s="19" t="s">
        <v>63</v>
      </c>
      <c r="C86" s="17">
        <f>C87</f>
        <v>7200</v>
      </c>
      <c r="D86" s="17">
        <f>D87</f>
        <v>7400</v>
      </c>
      <c r="E86" s="17">
        <f>E87</f>
        <v>7400</v>
      </c>
    </row>
    <row r="87" spans="1:5" ht="37.5">
      <c r="A87" s="18" t="s">
        <v>35</v>
      </c>
      <c r="B87" s="19" t="s">
        <v>63</v>
      </c>
      <c r="C87" s="17">
        <v>7200</v>
      </c>
      <c r="D87" s="48">
        <v>7400</v>
      </c>
      <c r="E87" s="48">
        <v>7400</v>
      </c>
    </row>
    <row r="88" spans="1:5" ht="37.5">
      <c r="A88" s="18" t="s">
        <v>120</v>
      </c>
      <c r="B88" s="19" t="s">
        <v>37</v>
      </c>
      <c r="C88" s="17">
        <f>C89</f>
        <v>280000</v>
      </c>
      <c r="D88" s="17">
        <f>D89</f>
        <v>290000</v>
      </c>
      <c r="E88" s="17">
        <f>E89</f>
        <v>290000</v>
      </c>
    </row>
    <row r="89" spans="1:5" ht="37.5">
      <c r="A89" s="18" t="s">
        <v>36</v>
      </c>
      <c r="B89" s="19" t="s">
        <v>37</v>
      </c>
      <c r="C89" s="7">
        <v>280000</v>
      </c>
      <c r="D89" s="16">
        <v>290000</v>
      </c>
      <c r="E89" s="16">
        <v>290000</v>
      </c>
    </row>
    <row r="90" spans="1:5" ht="75">
      <c r="A90" s="30" t="s">
        <v>38</v>
      </c>
      <c r="B90" s="37" t="s">
        <v>167</v>
      </c>
      <c r="C90" s="15">
        <f>C91+C96</f>
        <v>1480000</v>
      </c>
      <c r="D90" s="15">
        <f>D91+D96</f>
        <v>1480000</v>
      </c>
      <c r="E90" s="15">
        <f>E91+E96</f>
        <v>1480000</v>
      </c>
    </row>
    <row r="91" spans="1:5" ht="37.5">
      <c r="A91" s="18" t="s">
        <v>64</v>
      </c>
      <c r="B91" s="13" t="s">
        <v>132</v>
      </c>
      <c r="C91" s="23">
        <f aca="true" t="shared" si="5" ref="C91:E92">C92</f>
        <v>1422000</v>
      </c>
      <c r="D91" s="23">
        <f t="shared" si="5"/>
        <v>1422000</v>
      </c>
      <c r="E91" s="23">
        <f t="shared" si="5"/>
        <v>1422000</v>
      </c>
    </row>
    <row r="92" spans="1:5" ht="37.5">
      <c r="A92" s="18" t="s">
        <v>65</v>
      </c>
      <c r="B92" s="13" t="s">
        <v>133</v>
      </c>
      <c r="C92" s="23">
        <f t="shared" si="5"/>
        <v>1422000</v>
      </c>
      <c r="D92" s="23">
        <f t="shared" si="5"/>
        <v>1422000</v>
      </c>
      <c r="E92" s="23">
        <f t="shared" si="5"/>
        <v>1422000</v>
      </c>
    </row>
    <row r="93" spans="1:5" ht="59.25" customHeight="1">
      <c r="A93" s="18" t="s">
        <v>39</v>
      </c>
      <c r="B93" s="13" t="s">
        <v>40</v>
      </c>
      <c r="C93" s="23">
        <f>SUM(C94:C95)</f>
        <v>1422000</v>
      </c>
      <c r="D93" s="23">
        <f>SUM(D94:D95)</f>
        <v>1422000</v>
      </c>
      <c r="E93" s="23">
        <f>SUM(E94:E95)</f>
        <v>1422000</v>
      </c>
    </row>
    <row r="94" spans="1:5" ht="57.75" customHeight="1">
      <c r="A94" s="18" t="s">
        <v>41</v>
      </c>
      <c r="B94" s="13" t="s">
        <v>157</v>
      </c>
      <c r="C94" s="8">
        <v>22000</v>
      </c>
      <c r="D94" s="16">
        <v>22000</v>
      </c>
      <c r="E94" s="16">
        <v>22000</v>
      </c>
    </row>
    <row r="95" spans="1:5" ht="56.25" customHeight="1">
      <c r="A95" s="18" t="s">
        <v>42</v>
      </c>
      <c r="B95" s="13" t="s">
        <v>43</v>
      </c>
      <c r="C95" s="8">
        <v>1400000</v>
      </c>
      <c r="D95" s="8">
        <v>1400000</v>
      </c>
      <c r="E95" s="8">
        <v>1400000</v>
      </c>
    </row>
    <row r="96" spans="1:5" ht="45" customHeight="1">
      <c r="A96" s="18" t="s">
        <v>127</v>
      </c>
      <c r="B96" s="19" t="s">
        <v>168</v>
      </c>
      <c r="C96" s="8">
        <f aca="true" t="shared" si="6" ref="C96:E97">C97</f>
        <v>58000</v>
      </c>
      <c r="D96" s="8">
        <f t="shared" si="6"/>
        <v>58000</v>
      </c>
      <c r="E96" s="8">
        <f t="shared" si="6"/>
        <v>58000</v>
      </c>
    </row>
    <row r="97" spans="1:5" ht="43.5" customHeight="1">
      <c r="A97" s="20" t="s">
        <v>128</v>
      </c>
      <c r="B97" s="19" t="s">
        <v>169</v>
      </c>
      <c r="C97" s="8">
        <f t="shared" si="6"/>
        <v>58000</v>
      </c>
      <c r="D97" s="8">
        <f t="shared" si="6"/>
        <v>58000</v>
      </c>
      <c r="E97" s="8">
        <f t="shared" si="6"/>
        <v>58000</v>
      </c>
    </row>
    <row r="98" spans="1:5" ht="53.25" customHeight="1">
      <c r="A98" s="20" t="s">
        <v>129</v>
      </c>
      <c r="B98" s="19" t="s">
        <v>170</v>
      </c>
      <c r="C98" s="8">
        <f>SUM(C99:C100)</f>
        <v>58000</v>
      </c>
      <c r="D98" s="8">
        <f>SUM(D99:D100)</f>
        <v>58000</v>
      </c>
      <c r="E98" s="8">
        <f>SUM(E99:E100)</f>
        <v>58000</v>
      </c>
    </row>
    <row r="99" spans="1:6" ht="52.5" customHeight="1">
      <c r="A99" s="20" t="s">
        <v>130</v>
      </c>
      <c r="B99" s="19" t="s">
        <v>171</v>
      </c>
      <c r="C99" s="8">
        <v>48000</v>
      </c>
      <c r="D99" s="16">
        <v>48000</v>
      </c>
      <c r="E99" s="8">
        <v>48000</v>
      </c>
      <c r="F99" s="52"/>
    </row>
    <row r="100" spans="1:5" ht="46.5" customHeight="1">
      <c r="A100" s="20" t="s">
        <v>223</v>
      </c>
      <c r="B100" s="19" t="s">
        <v>171</v>
      </c>
      <c r="C100" s="8">
        <v>10000</v>
      </c>
      <c r="D100" s="8">
        <v>10000</v>
      </c>
      <c r="E100" s="8">
        <v>10000</v>
      </c>
    </row>
    <row r="101" spans="1:5" ht="66" customHeight="1">
      <c r="A101" s="30" t="s">
        <v>44</v>
      </c>
      <c r="B101" s="34" t="s">
        <v>217</v>
      </c>
      <c r="C101" s="15">
        <f>C102+C106</f>
        <v>360000</v>
      </c>
      <c r="D101" s="15">
        <f>D102+D106</f>
        <v>210000</v>
      </c>
      <c r="E101" s="15">
        <f>E102+E106</f>
        <v>210000</v>
      </c>
    </row>
    <row r="102" spans="1:5" ht="151.5" customHeight="1">
      <c r="A102" s="18" t="s">
        <v>45</v>
      </c>
      <c r="B102" s="13" t="s">
        <v>188</v>
      </c>
      <c r="C102" s="22">
        <f>C103</f>
        <v>200000</v>
      </c>
      <c r="D102" s="22">
        <f aca="true" t="shared" si="7" ref="D102:E104">D103</f>
        <v>100000</v>
      </c>
      <c r="E102" s="22">
        <f t="shared" si="7"/>
        <v>100000</v>
      </c>
    </row>
    <row r="103" spans="1:5" ht="186.75" customHeight="1">
      <c r="A103" s="18" t="s">
        <v>121</v>
      </c>
      <c r="B103" s="13" t="s">
        <v>189</v>
      </c>
      <c r="C103" s="22">
        <f>C104</f>
        <v>200000</v>
      </c>
      <c r="D103" s="22">
        <f t="shared" si="7"/>
        <v>100000</v>
      </c>
      <c r="E103" s="22">
        <f t="shared" si="7"/>
        <v>100000</v>
      </c>
    </row>
    <row r="104" spans="1:5" ht="189" customHeight="1">
      <c r="A104" s="18" t="s">
        <v>122</v>
      </c>
      <c r="B104" s="13" t="s">
        <v>136</v>
      </c>
      <c r="C104" s="22">
        <f>C105</f>
        <v>200000</v>
      </c>
      <c r="D104" s="22">
        <f t="shared" si="7"/>
        <v>100000</v>
      </c>
      <c r="E104" s="22">
        <f t="shared" si="7"/>
        <v>100000</v>
      </c>
    </row>
    <row r="105" spans="1:5" ht="187.5" customHeight="1">
      <c r="A105" s="18" t="s">
        <v>46</v>
      </c>
      <c r="B105" s="13" t="s">
        <v>136</v>
      </c>
      <c r="C105" s="22">
        <f>100000+100000</f>
        <v>200000</v>
      </c>
      <c r="D105" s="22">
        <v>100000</v>
      </c>
      <c r="E105" s="22">
        <v>100000</v>
      </c>
    </row>
    <row r="106" spans="1:5" ht="83.25" customHeight="1">
      <c r="A106" s="18" t="s">
        <v>47</v>
      </c>
      <c r="B106" s="19" t="s">
        <v>218</v>
      </c>
      <c r="C106" s="14">
        <f>C107</f>
        <v>160000</v>
      </c>
      <c r="D106" s="14">
        <f>D107</f>
        <v>110000</v>
      </c>
      <c r="E106" s="14">
        <f>E107</f>
        <v>110000</v>
      </c>
    </row>
    <row r="107" spans="1:5" ht="82.5" customHeight="1">
      <c r="A107" s="18" t="s">
        <v>66</v>
      </c>
      <c r="B107" s="21" t="s">
        <v>219</v>
      </c>
      <c r="C107" s="14">
        <f>C108+C110</f>
        <v>160000</v>
      </c>
      <c r="D107" s="14">
        <f>D110</f>
        <v>110000</v>
      </c>
      <c r="E107" s="14">
        <f>E110</f>
        <v>110000</v>
      </c>
    </row>
    <row r="108" spans="1:5" ht="100.5" customHeight="1">
      <c r="A108" s="38" t="s">
        <v>226</v>
      </c>
      <c r="B108" s="21" t="s">
        <v>228</v>
      </c>
      <c r="C108" s="14">
        <f>C109</f>
        <v>50000</v>
      </c>
      <c r="D108" s="14">
        <f>D109</f>
        <v>0</v>
      </c>
      <c r="E108" s="14">
        <f>E109</f>
        <v>0</v>
      </c>
    </row>
    <row r="109" spans="1:5" ht="104.25" customHeight="1">
      <c r="A109" s="38" t="s">
        <v>227</v>
      </c>
      <c r="B109" s="21" t="s">
        <v>228</v>
      </c>
      <c r="C109" s="14">
        <v>50000</v>
      </c>
      <c r="D109" s="14">
        <v>0</v>
      </c>
      <c r="E109" s="14">
        <v>0</v>
      </c>
    </row>
    <row r="110" spans="1:5" ht="102.75" customHeight="1">
      <c r="A110" s="38" t="s">
        <v>145</v>
      </c>
      <c r="B110" s="21" t="s">
        <v>220</v>
      </c>
      <c r="C110" s="14">
        <f>C111</f>
        <v>110000</v>
      </c>
      <c r="D110" s="14">
        <f>D111</f>
        <v>110000</v>
      </c>
      <c r="E110" s="14">
        <f>E111</f>
        <v>110000</v>
      </c>
    </row>
    <row r="111" spans="1:5" ht="102.75" customHeight="1">
      <c r="A111" s="38" t="s">
        <v>144</v>
      </c>
      <c r="B111" s="21" t="s">
        <v>220</v>
      </c>
      <c r="C111" s="14">
        <v>110000</v>
      </c>
      <c r="D111" s="48">
        <v>110000</v>
      </c>
      <c r="E111" s="48">
        <v>110000</v>
      </c>
    </row>
    <row r="112" spans="1:5" ht="37.5">
      <c r="A112" s="30" t="s">
        <v>48</v>
      </c>
      <c r="B112" s="34" t="s">
        <v>172</v>
      </c>
      <c r="C112" s="15">
        <f>C113+C121+C130+C128+C118+C126</f>
        <v>905900</v>
      </c>
      <c r="D112" s="15">
        <f>D113+D121+D130+D128+D118+D126</f>
        <v>955900</v>
      </c>
      <c r="E112" s="15">
        <f>E113+E121+E130+E128+E118+E126</f>
        <v>953400</v>
      </c>
    </row>
    <row r="113" spans="1:5" ht="56.25">
      <c r="A113" s="18" t="s">
        <v>49</v>
      </c>
      <c r="B113" s="19" t="s">
        <v>8</v>
      </c>
      <c r="C113" s="22">
        <f>C114+C116</f>
        <v>2400</v>
      </c>
      <c r="D113" s="22">
        <f>D114+D116</f>
        <v>2400</v>
      </c>
      <c r="E113" s="22">
        <f>E114+E116</f>
        <v>2400</v>
      </c>
    </row>
    <row r="114" spans="1:5" ht="132.75" customHeight="1">
      <c r="A114" s="18" t="s">
        <v>123</v>
      </c>
      <c r="B114" s="13" t="s">
        <v>93</v>
      </c>
      <c r="C114" s="22">
        <f>C115</f>
        <v>2000</v>
      </c>
      <c r="D114" s="22">
        <f>D115</f>
        <v>2000</v>
      </c>
      <c r="E114" s="22">
        <f>E115</f>
        <v>2000</v>
      </c>
    </row>
    <row r="115" spans="1:5" ht="131.25" customHeight="1">
      <c r="A115" s="18" t="s">
        <v>92</v>
      </c>
      <c r="B115" s="13" t="s">
        <v>93</v>
      </c>
      <c r="C115" s="50">
        <v>2000</v>
      </c>
      <c r="D115" s="50">
        <v>2000</v>
      </c>
      <c r="E115" s="50">
        <v>2000</v>
      </c>
    </row>
    <row r="116" spans="1:5" ht="123" customHeight="1">
      <c r="A116" s="18" t="s">
        <v>124</v>
      </c>
      <c r="B116" s="19" t="s">
        <v>9</v>
      </c>
      <c r="C116" s="22">
        <f>C117</f>
        <v>400</v>
      </c>
      <c r="D116" s="22">
        <f>D117</f>
        <v>400</v>
      </c>
      <c r="E116" s="22">
        <f>E117</f>
        <v>400</v>
      </c>
    </row>
    <row r="117" spans="1:5" ht="117" customHeight="1">
      <c r="A117" s="18" t="s">
        <v>50</v>
      </c>
      <c r="B117" s="19" t="s">
        <v>9</v>
      </c>
      <c r="C117" s="50">
        <v>400</v>
      </c>
      <c r="D117" s="50">
        <v>400</v>
      </c>
      <c r="E117" s="50">
        <v>400</v>
      </c>
    </row>
    <row r="118" spans="1:5" ht="131.25" customHeight="1">
      <c r="A118" s="18" t="s">
        <v>147</v>
      </c>
      <c r="B118" s="19" t="s">
        <v>146</v>
      </c>
      <c r="C118" s="22">
        <f aca="true" t="shared" si="8" ref="C118:E119">C119</f>
        <v>25000</v>
      </c>
      <c r="D118" s="22">
        <f t="shared" si="8"/>
        <v>25000</v>
      </c>
      <c r="E118" s="22">
        <f t="shared" si="8"/>
        <v>25000</v>
      </c>
    </row>
    <row r="119" spans="1:5" ht="95.25" customHeight="1">
      <c r="A119" s="18" t="s">
        <v>149</v>
      </c>
      <c r="B119" s="19" t="s">
        <v>148</v>
      </c>
      <c r="C119" s="22">
        <f t="shared" si="8"/>
        <v>25000</v>
      </c>
      <c r="D119" s="22">
        <f t="shared" si="8"/>
        <v>25000</v>
      </c>
      <c r="E119" s="22">
        <f t="shared" si="8"/>
        <v>25000</v>
      </c>
    </row>
    <row r="120" spans="1:5" ht="93.75" customHeight="1">
      <c r="A120" s="18" t="s">
        <v>150</v>
      </c>
      <c r="B120" s="19" t="s">
        <v>148</v>
      </c>
      <c r="C120" s="22">
        <v>25000</v>
      </c>
      <c r="D120" s="22">
        <v>25000</v>
      </c>
      <c r="E120" s="22">
        <v>25000</v>
      </c>
    </row>
    <row r="121" spans="1:5" ht="243.75" customHeight="1">
      <c r="A121" s="18" t="s">
        <v>51</v>
      </c>
      <c r="B121" s="13" t="s">
        <v>81</v>
      </c>
      <c r="C121" s="23">
        <f>C124+C122</f>
        <v>92500</v>
      </c>
      <c r="D121" s="23">
        <f>D124+D122</f>
        <v>92500</v>
      </c>
      <c r="E121" s="23">
        <f>E124+E122</f>
        <v>90000</v>
      </c>
    </row>
    <row r="122" spans="1:5" ht="78.75" customHeight="1">
      <c r="A122" s="18" t="s">
        <v>173</v>
      </c>
      <c r="B122" s="21" t="s">
        <v>174</v>
      </c>
      <c r="C122" s="23">
        <f>C123</f>
        <v>2500</v>
      </c>
      <c r="D122" s="23">
        <f>D123</f>
        <v>2500</v>
      </c>
      <c r="E122" s="23">
        <f>E123</f>
        <v>0</v>
      </c>
    </row>
    <row r="123" spans="1:5" ht="81.75" customHeight="1">
      <c r="A123" s="18" t="s">
        <v>175</v>
      </c>
      <c r="B123" s="21" t="s">
        <v>174</v>
      </c>
      <c r="C123" s="23">
        <v>2500</v>
      </c>
      <c r="D123" s="23">
        <v>2500</v>
      </c>
      <c r="E123" s="23">
        <v>0</v>
      </c>
    </row>
    <row r="124" spans="1:5" ht="39" customHeight="1">
      <c r="A124" s="18" t="s">
        <v>52</v>
      </c>
      <c r="B124" s="19" t="s">
        <v>10</v>
      </c>
      <c r="C124" s="23">
        <f>C125</f>
        <v>90000</v>
      </c>
      <c r="D124" s="23">
        <f>D125</f>
        <v>90000</v>
      </c>
      <c r="E124" s="23">
        <f>E125</f>
        <v>90000</v>
      </c>
    </row>
    <row r="125" spans="1:5" ht="38.25" customHeight="1">
      <c r="A125" s="18" t="s">
        <v>53</v>
      </c>
      <c r="B125" s="19" t="s">
        <v>10</v>
      </c>
      <c r="C125" s="23">
        <v>90000</v>
      </c>
      <c r="D125" s="23">
        <v>90000</v>
      </c>
      <c r="E125" s="23">
        <v>90000</v>
      </c>
    </row>
    <row r="126" spans="1:5" ht="38.25" customHeight="1">
      <c r="A126" s="18" t="s">
        <v>221</v>
      </c>
      <c r="B126" s="19" t="s">
        <v>222</v>
      </c>
      <c r="C126" s="32">
        <f>C127</f>
        <v>1000</v>
      </c>
      <c r="D126" s="32">
        <f>D127</f>
        <v>1000</v>
      </c>
      <c r="E126" s="32">
        <f>E127</f>
        <v>1000</v>
      </c>
    </row>
    <row r="127" spans="1:5" ht="123" customHeight="1">
      <c r="A127" s="18" t="s">
        <v>224</v>
      </c>
      <c r="B127" s="19" t="s">
        <v>222</v>
      </c>
      <c r="C127" s="32">
        <v>1000</v>
      </c>
      <c r="D127" s="32">
        <v>1000</v>
      </c>
      <c r="E127" s="32">
        <v>1000</v>
      </c>
    </row>
    <row r="128" spans="1:5" ht="136.5" customHeight="1">
      <c r="A128" s="18" t="s">
        <v>94</v>
      </c>
      <c r="B128" s="19" t="s">
        <v>95</v>
      </c>
      <c r="C128" s="17">
        <f>C129</f>
        <v>5000</v>
      </c>
      <c r="D128" s="17">
        <f>D129</f>
        <v>5000</v>
      </c>
      <c r="E128" s="17">
        <f>E129</f>
        <v>5000</v>
      </c>
    </row>
    <row r="129" spans="1:5" ht="135" customHeight="1">
      <c r="A129" s="18" t="s">
        <v>96</v>
      </c>
      <c r="B129" s="19" t="s">
        <v>95</v>
      </c>
      <c r="C129" s="17">
        <v>5000</v>
      </c>
      <c r="D129" s="17">
        <v>5000</v>
      </c>
      <c r="E129" s="17">
        <v>5000</v>
      </c>
    </row>
    <row r="130" spans="1:5" ht="56.25">
      <c r="A130" s="18" t="s">
        <v>54</v>
      </c>
      <c r="B130" s="19" t="s">
        <v>176</v>
      </c>
      <c r="C130" s="32">
        <f>C131</f>
        <v>780000</v>
      </c>
      <c r="D130" s="32">
        <f>D131</f>
        <v>830000</v>
      </c>
      <c r="E130" s="32">
        <f>E131</f>
        <v>830000</v>
      </c>
    </row>
    <row r="131" spans="1:5" ht="87.75" customHeight="1">
      <c r="A131" s="18" t="s">
        <v>55</v>
      </c>
      <c r="B131" s="19" t="s">
        <v>177</v>
      </c>
      <c r="C131" s="23">
        <f>C132+C133+C134</f>
        <v>780000</v>
      </c>
      <c r="D131" s="23">
        <f>D132+D133+D134</f>
        <v>830000</v>
      </c>
      <c r="E131" s="23">
        <f>E132+E133+E134</f>
        <v>830000</v>
      </c>
    </row>
    <row r="132" spans="1:5" ht="84" customHeight="1">
      <c r="A132" s="18" t="s">
        <v>56</v>
      </c>
      <c r="B132" s="19" t="s">
        <v>178</v>
      </c>
      <c r="C132" s="17">
        <v>80000</v>
      </c>
      <c r="D132" s="17">
        <v>80000</v>
      </c>
      <c r="E132" s="17">
        <v>80000</v>
      </c>
    </row>
    <row r="133" spans="1:5" ht="76.5" customHeight="1">
      <c r="A133" s="18" t="s">
        <v>57</v>
      </c>
      <c r="B133" s="19" t="s">
        <v>67</v>
      </c>
      <c r="C133" s="14">
        <v>650000</v>
      </c>
      <c r="D133" s="16">
        <v>700000</v>
      </c>
      <c r="E133" s="16">
        <v>700000</v>
      </c>
    </row>
    <row r="134" spans="1:5" ht="76.5" customHeight="1">
      <c r="A134" s="43" t="s">
        <v>225</v>
      </c>
      <c r="B134" s="54" t="s">
        <v>67</v>
      </c>
      <c r="C134" s="14">
        <v>50000</v>
      </c>
      <c r="D134" s="14">
        <v>50000</v>
      </c>
      <c r="E134" s="14">
        <v>50000</v>
      </c>
    </row>
    <row r="135" spans="1:5" s="10" customFormat="1" ht="38.25" customHeight="1" hidden="1">
      <c r="A135" s="55" t="s">
        <v>151</v>
      </c>
      <c r="B135" s="56" t="s">
        <v>152</v>
      </c>
      <c r="C135" s="40">
        <v>0</v>
      </c>
      <c r="D135" s="40">
        <v>0</v>
      </c>
      <c r="E135" s="40">
        <v>0</v>
      </c>
    </row>
    <row r="136" spans="1:5" ht="30.75" customHeight="1">
      <c r="A136" s="55" t="s">
        <v>58</v>
      </c>
      <c r="B136" s="57" t="s">
        <v>255</v>
      </c>
      <c r="C136" s="42">
        <f>C137+C160+C163</f>
        <v>205556164.68</v>
      </c>
      <c r="D136" s="42">
        <f>D137+D160+D163</f>
        <v>190737750.63</v>
      </c>
      <c r="E136" s="42">
        <f>E137+E160+E163</f>
        <v>191660650.63</v>
      </c>
    </row>
    <row r="137" spans="1:5" ht="68.25" customHeight="1">
      <c r="A137" s="55" t="s">
        <v>80</v>
      </c>
      <c r="B137" s="57" t="s">
        <v>256</v>
      </c>
      <c r="C137" s="42">
        <f>C138+C142+C147+C156</f>
        <v>205792115</v>
      </c>
      <c r="D137" s="42">
        <f>D138+D142+D147</f>
        <v>190737750.63</v>
      </c>
      <c r="E137" s="42">
        <f>E138+E142+E147</f>
        <v>191660650.63</v>
      </c>
    </row>
    <row r="138" spans="1:5" ht="49.5" customHeight="1">
      <c r="A138" s="55" t="s">
        <v>229</v>
      </c>
      <c r="B138" s="56" t="s">
        <v>179</v>
      </c>
      <c r="C138" s="42">
        <f>C139</f>
        <v>105243000</v>
      </c>
      <c r="D138" s="42">
        <f aca="true" t="shared" si="9" ref="D138:E140">D139</f>
        <v>98177000</v>
      </c>
      <c r="E138" s="42">
        <f t="shared" si="9"/>
        <v>99099900</v>
      </c>
    </row>
    <row r="139" spans="1:5" ht="42.75" customHeight="1">
      <c r="A139" s="43" t="s">
        <v>230</v>
      </c>
      <c r="B139" s="54" t="s">
        <v>180</v>
      </c>
      <c r="C139" s="8">
        <f>C140</f>
        <v>105243000</v>
      </c>
      <c r="D139" s="8">
        <f t="shared" si="9"/>
        <v>98177000</v>
      </c>
      <c r="E139" s="8">
        <f t="shared" si="9"/>
        <v>99099900</v>
      </c>
    </row>
    <row r="140" spans="1:5" ht="63.75" customHeight="1">
      <c r="A140" s="43" t="s">
        <v>231</v>
      </c>
      <c r="B140" s="54" t="s">
        <v>181</v>
      </c>
      <c r="C140" s="8">
        <f>C141</f>
        <v>105243000</v>
      </c>
      <c r="D140" s="8">
        <f t="shared" si="9"/>
        <v>98177000</v>
      </c>
      <c r="E140" s="8">
        <f t="shared" si="9"/>
        <v>99099900</v>
      </c>
    </row>
    <row r="141" spans="1:5" ht="68.25" customHeight="1">
      <c r="A141" s="43" t="s">
        <v>232</v>
      </c>
      <c r="B141" s="54" t="s">
        <v>181</v>
      </c>
      <c r="C141" s="8">
        <v>105243000</v>
      </c>
      <c r="D141" s="58">
        <v>98177000</v>
      </c>
      <c r="E141" s="58">
        <v>99099900</v>
      </c>
    </row>
    <row r="142" spans="1:5" s="10" customFormat="1" ht="69" customHeight="1">
      <c r="A142" s="55" t="s">
        <v>233</v>
      </c>
      <c r="B142" s="57" t="s">
        <v>182</v>
      </c>
      <c r="C142" s="42">
        <f aca="true" t="shared" si="10" ref="C142:E143">C143</f>
        <v>2767204</v>
      </c>
      <c r="D142" s="42">
        <f t="shared" si="10"/>
        <v>485100</v>
      </c>
      <c r="E142" s="42">
        <f t="shared" si="10"/>
        <v>485100</v>
      </c>
    </row>
    <row r="143" spans="1:5" ht="27.75" customHeight="1">
      <c r="A143" s="43" t="s">
        <v>234</v>
      </c>
      <c r="B143" s="49" t="s">
        <v>183</v>
      </c>
      <c r="C143" s="8">
        <f t="shared" si="10"/>
        <v>2767204</v>
      </c>
      <c r="D143" s="8">
        <f t="shared" si="10"/>
        <v>485100</v>
      </c>
      <c r="E143" s="8">
        <f t="shared" si="10"/>
        <v>485100</v>
      </c>
    </row>
    <row r="144" spans="1:5" ht="46.5" customHeight="1">
      <c r="A144" s="43" t="s">
        <v>235</v>
      </c>
      <c r="B144" s="49" t="s">
        <v>184</v>
      </c>
      <c r="C144" s="8">
        <f>SUM(C145:C146)</f>
        <v>2767204</v>
      </c>
      <c r="D144" s="8">
        <f>SUM(D145:D146)</f>
        <v>485100</v>
      </c>
      <c r="E144" s="8">
        <f>SUM(E145:E146)</f>
        <v>485100</v>
      </c>
    </row>
    <row r="145" spans="1:5" ht="46.5" customHeight="1">
      <c r="A145" s="43" t="s">
        <v>272</v>
      </c>
      <c r="B145" s="49" t="s">
        <v>185</v>
      </c>
      <c r="C145" s="8">
        <v>2132104</v>
      </c>
      <c r="D145" s="8">
        <v>0</v>
      </c>
      <c r="E145" s="8">
        <v>0</v>
      </c>
    </row>
    <row r="146" spans="1:5" ht="54" customHeight="1">
      <c r="A146" s="43" t="s">
        <v>236</v>
      </c>
      <c r="B146" s="49" t="s">
        <v>185</v>
      </c>
      <c r="C146" s="8">
        <v>635100</v>
      </c>
      <c r="D146" s="8">
        <v>485100</v>
      </c>
      <c r="E146" s="8">
        <v>485100</v>
      </c>
    </row>
    <row r="147" spans="1:5" ht="47.25" customHeight="1">
      <c r="A147" s="55" t="s">
        <v>237</v>
      </c>
      <c r="B147" s="56" t="s">
        <v>186</v>
      </c>
      <c r="C147" s="42">
        <f>C148+C153</f>
        <v>97647121.45</v>
      </c>
      <c r="D147" s="42">
        <f>D148+D153</f>
        <v>92075650.63</v>
      </c>
      <c r="E147" s="42">
        <f>E148+E153</f>
        <v>92075650.63</v>
      </c>
    </row>
    <row r="148" spans="1:5" ht="58.5" customHeight="1">
      <c r="A148" s="43" t="s">
        <v>238</v>
      </c>
      <c r="B148" s="54" t="s">
        <v>137</v>
      </c>
      <c r="C148" s="8">
        <f>C149</f>
        <v>2699025.9499999997</v>
      </c>
      <c r="D148" s="8">
        <f>D149</f>
        <v>2521651.63</v>
      </c>
      <c r="E148" s="8">
        <f>E149</f>
        <v>2521651.63</v>
      </c>
    </row>
    <row r="149" spans="1:5" ht="75" customHeight="1">
      <c r="A149" s="43" t="s">
        <v>239</v>
      </c>
      <c r="B149" s="54" t="s">
        <v>138</v>
      </c>
      <c r="C149" s="8">
        <f>SUM(C150:C152)</f>
        <v>2699025.9499999997</v>
      </c>
      <c r="D149" s="8">
        <f>SUM(D150:D152)</f>
        <v>2521651.63</v>
      </c>
      <c r="E149" s="8">
        <f>SUM(E150:E152)</f>
        <v>2521651.63</v>
      </c>
    </row>
    <row r="150" spans="1:5" ht="94.5" customHeight="1">
      <c r="A150" s="43" t="s">
        <v>240</v>
      </c>
      <c r="B150" s="54" t="s">
        <v>187</v>
      </c>
      <c r="C150" s="8">
        <f>409692+11856.5</f>
        <v>421548.5</v>
      </c>
      <c r="D150" s="8">
        <f>409692+11856.5</f>
        <v>421548.5</v>
      </c>
      <c r="E150" s="8">
        <f>409692+11856.5</f>
        <v>421548.5</v>
      </c>
    </row>
    <row r="151" spans="1:5" ht="75" customHeight="1">
      <c r="A151" s="43" t="s">
        <v>241</v>
      </c>
      <c r="B151" s="54" t="s">
        <v>138</v>
      </c>
      <c r="C151" s="8">
        <f>978750+46200+1067653.13</f>
        <v>2092603.13</v>
      </c>
      <c r="D151" s="8">
        <f>978750+46200+1067653.13</f>
        <v>2092603.13</v>
      </c>
      <c r="E151" s="8">
        <f>978750+46200+1067653.13</f>
        <v>2092603.13</v>
      </c>
    </row>
    <row r="152" spans="1:5" ht="75" customHeight="1">
      <c r="A152" s="43" t="s">
        <v>242</v>
      </c>
      <c r="B152" s="54" t="s">
        <v>138</v>
      </c>
      <c r="C152" s="8">
        <v>184874.32</v>
      </c>
      <c r="D152" s="8">
        <v>7500</v>
      </c>
      <c r="E152" s="8">
        <v>7500</v>
      </c>
    </row>
    <row r="153" spans="1:5" ht="27.75" customHeight="1">
      <c r="A153" s="43" t="s">
        <v>243</v>
      </c>
      <c r="B153" s="54" t="s">
        <v>139</v>
      </c>
      <c r="C153" s="8">
        <f aca="true" t="shared" si="11" ref="C153:E154">C154</f>
        <v>94948095.5</v>
      </c>
      <c r="D153" s="8">
        <f t="shared" si="11"/>
        <v>89553999</v>
      </c>
      <c r="E153" s="8">
        <f t="shared" si="11"/>
        <v>89553999</v>
      </c>
    </row>
    <row r="154" spans="1:5" ht="37.5" customHeight="1">
      <c r="A154" s="43" t="s">
        <v>244</v>
      </c>
      <c r="B154" s="54" t="s">
        <v>140</v>
      </c>
      <c r="C154" s="8">
        <f t="shared" si="11"/>
        <v>94948095.5</v>
      </c>
      <c r="D154" s="8">
        <f t="shared" si="11"/>
        <v>89553999</v>
      </c>
      <c r="E154" s="8">
        <f t="shared" si="11"/>
        <v>89553999</v>
      </c>
    </row>
    <row r="155" spans="1:5" ht="37.5" customHeight="1">
      <c r="A155" s="43" t="s">
        <v>245</v>
      </c>
      <c r="B155" s="54" t="s">
        <v>141</v>
      </c>
      <c r="C155" s="8">
        <v>94948095.5</v>
      </c>
      <c r="D155" s="8">
        <f>68646069+20907930</f>
        <v>89553999</v>
      </c>
      <c r="E155" s="8">
        <f>68646069+20907930</f>
        <v>89553999</v>
      </c>
    </row>
    <row r="156" spans="1:5" ht="33" customHeight="1">
      <c r="A156" s="55" t="s">
        <v>247</v>
      </c>
      <c r="B156" s="56" t="s">
        <v>264</v>
      </c>
      <c r="C156" s="42">
        <f aca="true" t="shared" si="12" ref="C156:E158">C157</f>
        <v>134789.55</v>
      </c>
      <c r="D156" s="42">
        <f t="shared" si="12"/>
        <v>0</v>
      </c>
      <c r="E156" s="42">
        <f t="shared" si="12"/>
        <v>0</v>
      </c>
    </row>
    <row r="157" spans="1:5" ht="146.25" customHeight="1">
      <c r="A157" s="43" t="s">
        <v>248</v>
      </c>
      <c r="B157" s="54" t="s">
        <v>265</v>
      </c>
      <c r="C157" s="8">
        <f t="shared" si="12"/>
        <v>134789.55</v>
      </c>
      <c r="D157" s="8">
        <f t="shared" si="12"/>
        <v>0</v>
      </c>
      <c r="E157" s="8">
        <f t="shared" si="12"/>
        <v>0</v>
      </c>
    </row>
    <row r="158" spans="1:5" ht="148.5" customHeight="1">
      <c r="A158" s="43" t="s">
        <v>249</v>
      </c>
      <c r="B158" s="54" t="s">
        <v>266</v>
      </c>
      <c r="C158" s="8">
        <f t="shared" si="12"/>
        <v>134789.55</v>
      </c>
      <c r="D158" s="8">
        <f t="shared" si="12"/>
        <v>0</v>
      </c>
      <c r="E158" s="8">
        <f t="shared" si="12"/>
        <v>0</v>
      </c>
    </row>
    <row r="159" spans="1:5" ht="146.25" customHeight="1">
      <c r="A159" s="43" t="s">
        <v>250</v>
      </c>
      <c r="B159" s="54" t="s">
        <v>266</v>
      </c>
      <c r="C159" s="8">
        <v>134789.55</v>
      </c>
      <c r="D159" s="8">
        <v>0</v>
      </c>
      <c r="E159" s="8">
        <v>0</v>
      </c>
    </row>
    <row r="160" spans="1:5" s="10" customFormat="1" ht="169.5" customHeight="1">
      <c r="A160" s="55" t="s">
        <v>99</v>
      </c>
      <c r="B160" s="57" t="s">
        <v>102</v>
      </c>
      <c r="C160" s="42">
        <f aca="true" t="shared" si="13" ref="C160:E161">C161</f>
        <v>0</v>
      </c>
      <c r="D160" s="42">
        <f t="shared" si="13"/>
        <v>0</v>
      </c>
      <c r="E160" s="42">
        <f t="shared" si="13"/>
        <v>0</v>
      </c>
    </row>
    <row r="161" spans="1:5" ht="207" customHeight="1">
      <c r="A161" s="43" t="s">
        <v>100</v>
      </c>
      <c r="B161" s="49" t="s">
        <v>103</v>
      </c>
      <c r="C161" s="8">
        <f t="shared" si="13"/>
        <v>0</v>
      </c>
      <c r="D161" s="8">
        <f t="shared" si="13"/>
        <v>0</v>
      </c>
      <c r="E161" s="8">
        <f t="shared" si="13"/>
        <v>0</v>
      </c>
    </row>
    <row r="162" spans="1:5" ht="207" customHeight="1">
      <c r="A162" s="43" t="s">
        <v>101</v>
      </c>
      <c r="B162" s="49" t="s">
        <v>104</v>
      </c>
      <c r="C162" s="8">
        <v>0</v>
      </c>
      <c r="D162" s="58">
        <v>0</v>
      </c>
      <c r="E162" s="58">
        <v>0</v>
      </c>
    </row>
    <row r="163" spans="1:5" ht="87.75" customHeight="1">
      <c r="A163" s="55" t="s">
        <v>251</v>
      </c>
      <c r="B163" s="57" t="s">
        <v>270</v>
      </c>
      <c r="C163" s="42">
        <f aca="true" t="shared" si="14" ref="C163:E165">C164</f>
        <v>-235950.32</v>
      </c>
      <c r="D163" s="42">
        <f t="shared" si="14"/>
        <v>0</v>
      </c>
      <c r="E163" s="42">
        <f t="shared" si="14"/>
        <v>0</v>
      </c>
    </row>
    <row r="164" spans="1:5" ht="107.25" customHeight="1">
      <c r="A164" s="43" t="s">
        <v>252</v>
      </c>
      <c r="B164" s="49" t="s">
        <v>269</v>
      </c>
      <c r="C164" s="8">
        <f t="shared" si="14"/>
        <v>-235950.32</v>
      </c>
      <c r="D164" s="8">
        <f t="shared" si="14"/>
        <v>0</v>
      </c>
      <c r="E164" s="8">
        <f t="shared" si="14"/>
        <v>0</v>
      </c>
    </row>
    <row r="165" spans="1:5" ht="104.25" customHeight="1">
      <c r="A165" s="43" t="s">
        <v>253</v>
      </c>
      <c r="B165" s="49" t="s">
        <v>268</v>
      </c>
      <c r="C165" s="8">
        <f t="shared" si="14"/>
        <v>-235950.32</v>
      </c>
      <c r="D165" s="8">
        <f t="shared" si="14"/>
        <v>0</v>
      </c>
      <c r="E165" s="8">
        <f t="shared" si="14"/>
        <v>0</v>
      </c>
    </row>
    <row r="166" spans="1:5" ht="105" customHeight="1">
      <c r="A166" s="43" t="s">
        <v>254</v>
      </c>
      <c r="B166" s="49" t="s">
        <v>268</v>
      </c>
      <c r="C166" s="8">
        <v>-235950.32</v>
      </c>
      <c r="D166" s="58">
        <v>0</v>
      </c>
      <c r="E166" s="58">
        <v>0</v>
      </c>
    </row>
    <row r="167" spans="1:5" ht="36" customHeight="1">
      <c r="A167" s="61" t="s">
        <v>267</v>
      </c>
      <c r="B167" s="61"/>
      <c r="C167" s="59">
        <f>C29+C136</f>
        <v>268344150.57</v>
      </c>
      <c r="D167" s="59">
        <f>D29+D136</f>
        <v>253435246.63</v>
      </c>
      <c r="E167" s="59">
        <f>E29+E136</f>
        <v>254446243.63</v>
      </c>
    </row>
    <row r="168" spans="3:5" ht="18.75">
      <c r="C168" s="5"/>
      <c r="E168" s="5" t="s">
        <v>271</v>
      </c>
    </row>
    <row r="169" ht="18.75">
      <c r="C169" s="28"/>
    </row>
    <row r="171" ht="18.75">
      <c r="C171" s="28"/>
    </row>
    <row r="172" ht="18.75">
      <c r="D172" s="53"/>
    </row>
  </sheetData>
  <sheetProtection/>
  <mergeCells count="25">
    <mergeCell ref="C13:E13"/>
    <mergeCell ref="C7:E7"/>
    <mergeCell ref="C17:E17"/>
    <mergeCell ref="C8:E8"/>
    <mergeCell ref="C9:E9"/>
    <mergeCell ref="C10:E10"/>
    <mergeCell ref="C11:E11"/>
    <mergeCell ref="C15:E15"/>
    <mergeCell ref="C14:E14"/>
    <mergeCell ref="C1:E1"/>
    <mergeCell ref="C2:E2"/>
    <mergeCell ref="C3:E3"/>
    <mergeCell ref="C4:E4"/>
    <mergeCell ref="C5:E5"/>
    <mergeCell ref="C6:E6"/>
    <mergeCell ref="C18:E18"/>
    <mergeCell ref="C16:E16"/>
    <mergeCell ref="A167:B167"/>
    <mergeCell ref="A26:A27"/>
    <mergeCell ref="B26:B27"/>
    <mergeCell ref="C26:E26"/>
    <mergeCell ref="C20:E20"/>
    <mergeCell ref="A24:E24"/>
    <mergeCell ref="A25:E25"/>
    <mergeCell ref="C19:E19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2017-03-24T05:43:58Z</cp:lastPrinted>
  <dcterms:created xsi:type="dcterms:W3CDTF">2009-08-21T08:27:43Z</dcterms:created>
  <dcterms:modified xsi:type="dcterms:W3CDTF">2017-03-30T12:43:43Z</dcterms:modified>
  <cp:category/>
  <cp:version/>
  <cp:contentType/>
  <cp:contentStatus/>
</cp:coreProperties>
</file>