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1"/>
  </bookViews>
  <sheets>
    <sheet name="Service" sheetId="1" state="veryHidden" r:id="rId1"/>
    <sheet name="Прил 2 Доходы (таблица 1)" sheetId="2" r:id="rId2"/>
  </sheets>
  <definedNames>
    <definedName name="_xlnm.Print_Titles" localSheetId="1">'Прил 2 Доходы (таблица 1)'!$17:$17</definedName>
  </definedNames>
  <calcPr fullCalcOnLoad="1"/>
</workbook>
</file>

<file path=xl/sharedStrings.xml><?xml version="1.0" encoding="utf-8"?>
<sst xmlns="http://schemas.openxmlformats.org/spreadsheetml/2006/main" count="64" uniqueCount="64">
  <si>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</si>
  <si>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</si>
  <si>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</si>
  <si>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</si>
  <si>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</si>
  <si>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</si>
  <si>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</si>
  <si>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</si>
  <si>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</si>
  <si>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000 1 11 00000 00 0000 000</t>
  </si>
  <si>
    <t>000 1 11 05000 00 0000 120</t>
  </si>
  <si>
    <t>000 2 00 00000 00 0000 000</t>
  </si>
  <si>
    <t>муниципального района</t>
  </si>
  <si>
    <t>"О бюджете Южского</t>
  </si>
  <si>
    <t>Таблица 1</t>
  </si>
  <si>
    <t>000 1 03 02000 01 0000 110</t>
  </si>
  <si>
    <t>000 2 02 00000 00 0000 000</t>
  </si>
  <si>
    <t>НАЛОГИ НА ТОВАРЫ (РАБОТЫ, УСЛУГИ), РЕАЛИЗУЕМЫЕ НА ТЕРРИТОРИИ РОССИЙСКОЙ ФЕДЕРАЦИИ</t>
  </si>
  <si>
    <t>НАЛОГОВЫЕ И НЕНАЛОГОВЫЕ ДОХОДЫ</t>
  </si>
  <si>
    <t>поселения Южского</t>
  </si>
  <si>
    <t>городского поселения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</si>
  <si>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</si>
  <si>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</si>
  <si>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Налог на имущество физических лиц</t>
  </si>
  <si>
    <t>Земельный налог</t>
  </si>
  <si>
    <t>000 1 01 02000 01 0000 110</t>
  </si>
  <si>
    <t>000 1 06 00000 00 0000 000</t>
  </si>
  <si>
    <t>000 1 06 01000 00 0000 110</t>
  </si>
  <si>
    <t>000 1 06 06000 00 0000 110</t>
  </si>
  <si>
    <t>000 1 01 00000 00 0000 000</t>
  </si>
  <si>
    <t>000 1 03 00000 00 0000 000</t>
  </si>
  <si>
    <t>000 1 14 00000 00 0000 000</t>
  </si>
  <si>
    <t>000 1 14 06000 00 0000 430</t>
  </si>
  <si>
    <t xml:space="preserve">Южского городского </t>
  </si>
  <si>
    <t>НАЛОГИ НА ПРИБЫЛЬ, ДОХОДЫ</t>
  </si>
  <si>
    <r>
      <t xml:space="preserve">Налог на доходы физических лиц </t>
    </r>
  </si>
  <si>
    <r>
      <t>ДОХОДЫ ОТ ИСПОЛЬЗОВАНИЯ ИМУЩЕСТВА, НАХОДЯЩЕГОСЯ В ГОСУДАРСТВЕННОЙ И МУНИЦИПАЛЬНОЙ СОБСТВЕННОСТИ</t>
    </r>
    <r>
      <rPr>
        <b/>
        <sz val="9"/>
        <rFont val="Times New Roman"/>
        <family val="1"/>
      </rPr>
      <t xml:space="preserve"> </t>
    </r>
  </si>
  <si>
    <t xml:space="preserve"> ДОХОДЫ ОТ ПРОДАЖИ МАТЕРИАЛЬНЫХ И НЕМАТЕРИАЛЬНЫХ АКТИВОВ    </t>
  </si>
  <si>
    <t>Доходы от продажи земельных участков, находящихся в государственной и муниципальной собственности</t>
  </si>
  <si>
    <r>
  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 автономных учреждений, а также имущества государственных и муниципальных унитарных предприятий, в том числе казенных)</t>
    </r>
    <r>
      <rPr>
        <i/>
        <sz val="10"/>
        <rFont val="Times New Roman"/>
        <family val="1"/>
      </rPr>
      <t xml:space="preserve"> </t>
    </r>
  </si>
  <si>
    <t>Сумма, руб.</t>
  </si>
  <si>
    <r>
      <t xml:space="preserve">БЕЗВОЗМЕЗДНЫЕ ПОСТУПЛЕНИЯ </t>
    </r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</si>
  <si>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</si>
  <si>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</si>
  <si>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Код классификации доходов бюджетов Российской Федерации</t>
  </si>
  <si>
    <t>Наименование доходов</t>
  </si>
  <si>
    <t>000 2 02 10000 00 0000 150</t>
  </si>
  <si>
    <t xml:space="preserve">Субсидии бюджетам бюджетной системы Российской Федерации (межбюджетные субсидии) </t>
  </si>
  <si>
    <t>000 2 02 20000 00 0000 150</t>
  </si>
  <si>
    <t xml:space="preserve">Всего: </t>
  </si>
  <si>
    <t>2023 год</t>
  </si>
  <si>
    <t>000 1 16 00000 00 0000 000</t>
  </si>
  <si>
    <t>ШТРАФЫ, САНКЦИИ, ВОЗМЕЩЕНИЕ УЩЕРБА</t>
  </si>
  <si>
    <t>000 1 16 07000 00 0000 140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</si>
  <si>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</si>
  <si>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2024 год</t>
  </si>
  <si>
    <t>Приложение № 2</t>
  </si>
  <si>
    <t>на 2023 год и на плановый</t>
  </si>
  <si>
    <t xml:space="preserve">период 2024 и 2025 годов" </t>
  </si>
  <si>
    <t>2025 год</t>
  </si>
  <si>
    <t xml:space="preserve">Доходы бюджета Южского городского поселения по группам, подгруппам и статьям классификации доходов бюджетов на 2023 год и на плановый период 2024 и 2025 годов
</t>
  </si>
  <si>
    <t>Ивановской области</t>
  </si>
  <si>
    <t xml:space="preserve">   к решению Совета  </t>
  </si>
  <si>
    <t>от 23.12.2022 № 95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</si>
</sst>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5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9"/>
      <color indexed="5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top"/>
    </xf>
    <xf numFmtId="4" fontId="2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0" xfId="0" applyFont="1" applyFill="1" applyAlignment="1">
      <alignment vertical="top"/>
    </xf>
    <xf numFmtId="0" fontId="1" fillId="33" borderId="0" xfId="0" applyFont="1" applyFill="1" applyAlignment="1">
      <alignment vertical="top"/>
    </xf>
    <xf numFmtId="0" fontId="1" fillId="33" borderId="10" xfId="0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justify" vertical="top" wrapText="1"/>
    </xf>
    <xf numFmtId="4" fontId="1" fillId="33" borderId="11" xfId="0" applyNumberFormat="1" applyFont="1" applyFill="1" applyBorder="1" applyAlignment="1" applyProtection="1">
      <alignment horizontal="right" vertical="top" shrinkToFit="1"/>
      <protection locked="0"/>
    </xf>
    <xf numFmtId="0" fontId="1" fillId="33" borderId="10" xfId="0" applyFont="1" applyFill="1" applyBorder="1" applyAlignment="1">
      <alignment horizontal="justify" vertical="top" wrapText="1"/>
    </xf>
    <xf numFmtId="0" fontId="1" fillId="33" borderId="0" xfId="0" applyFont="1" applyFill="1" applyAlignment="1">
      <alignment vertical="top" wrapText="1"/>
    </xf>
    <xf numFmtId="0" fontId="1" fillId="33" borderId="0" xfId="0" applyFont="1" applyFill="1" applyBorder="1" applyAlignment="1">
      <alignment vertical="top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shrinkToFit="1"/>
    </xf>
    <xf numFmtId="49" fontId="2" fillId="33" borderId="10" xfId="0" applyNumberFormat="1" applyFont="1" applyFill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right" vertical="top" wrapText="1"/>
    </xf>
    <xf numFmtId="0" fontId="2" fillId="33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 applyProtection="1">
      <alignment horizontal="right" vertical="top" shrinkToFit="1"/>
      <protection locked="0"/>
    </xf>
    <xf numFmtId="4" fontId="1" fillId="33" borderId="10" xfId="0" applyNumberFormat="1" applyFont="1" applyFill="1" applyBorder="1" applyAlignment="1" applyProtection="1">
      <alignment horizontal="right" vertical="top" shrinkToFit="1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center" wrapText="1"/>
    </xf>
    <xf numFmtId="4" fontId="2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1" fillId="33" borderId="0" xfId="0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top"/>
    </xf>
    <xf numFmtId="0" fontId="1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 horizontal="right" vertical="center"/>
    </xf>
    <xf numFmtId="4" fontId="1" fillId="33" borderId="0" xfId="0" applyNumberFormat="1" applyFont="1" applyFill="1" applyAlignment="1">
      <alignment vertical="top"/>
    </xf>
    <xf numFmtId="4" fontId="1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center" vertical="top" wrapText="1"/>
    </xf>
    <xf numFmtId="0" fontId="1" fillId="33" borderId="0" xfId="0" applyFont="1" applyFill="1" applyAlignment="1">
      <alignment horizontal="right" vertical="top"/>
    </xf>
    <xf numFmtId="0" fontId="1" fillId="33" borderId="0" xfId="0" applyFont="1" applyFill="1" applyAlignment="1">
      <alignment horizontal="right" vertical="top" wrapText="1"/>
    </xf>
    <xf numFmtId="2" fontId="2" fillId="33" borderId="10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righ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35.125" style="10" customWidth="1"/>
    <col min="2" max="2" width="48.375" style="5" customWidth="1"/>
    <col min="3" max="3" width="19.375" style="5" customWidth="1"/>
    <col min="4" max="4" width="19.125" style="11" customWidth="1"/>
    <col min="5" max="5" width="18.875" style="5" customWidth="1"/>
    <col min="6" max="16384" width="9.125" style="5" customWidth="1"/>
  </cols>
  <sheetData>
    <row r="1" spans="1:5" ht="18.75">
      <c r="A1" s="32" t="s">
        <v>56</v>
      </c>
      <c r="B1" s="32"/>
      <c r="C1" s="32"/>
      <c r="D1" s="32"/>
      <c r="E1" s="32"/>
    </row>
    <row r="2" spans="1:5" ht="18.75">
      <c r="A2" s="32" t="s">
        <v>62</v>
      </c>
      <c r="B2" s="32"/>
      <c r="C2" s="32"/>
      <c r="D2" s="32"/>
      <c r="E2" s="32"/>
    </row>
    <row r="3" spans="1:5" ht="18.75">
      <c r="A3" s="32" t="s">
        <v>33</v>
      </c>
      <c r="B3" s="32"/>
      <c r="C3" s="32"/>
      <c r="D3" s="32"/>
      <c r="E3" s="32"/>
    </row>
    <row r="4" spans="2:5" ht="18.75" customHeight="1">
      <c r="B4" s="32" t="s">
        <v>19</v>
      </c>
      <c r="C4" s="32"/>
      <c r="D4" s="32"/>
      <c r="E4" s="32"/>
    </row>
    <row r="5" spans="2:5" ht="18.75">
      <c r="B5" s="32" t="s">
        <v>12</v>
      </c>
      <c r="C5" s="32"/>
      <c r="D5" s="32"/>
      <c r="E5" s="32"/>
    </row>
    <row r="6" spans="1:5" ht="18.75">
      <c r="A6" s="33" t="s">
        <v>61</v>
      </c>
      <c r="B6" s="33"/>
      <c r="C6" s="33"/>
      <c r="D6" s="33"/>
      <c r="E6" s="33"/>
    </row>
    <row r="7" spans="2:5" ht="18.75">
      <c r="B7" s="32" t="s">
        <v>13</v>
      </c>
      <c r="C7" s="32"/>
      <c r="D7" s="32"/>
      <c r="E7" s="32"/>
    </row>
    <row r="8" spans="2:5" ht="18.75">
      <c r="B8" s="32" t="s">
        <v>20</v>
      </c>
      <c r="C8" s="32"/>
      <c r="D8" s="32"/>
      <c r="E8" s="32"/>
    </row>
    <row r="9" spans="2:5" ht="18.75">
      <c r="B9" s="32" t="s">
        <v>57</v>
      </c>
      <c r="C9" s="32"/>
      <c r="D9" s="32"/>
      <c r="E9" s="32"/>
    </row>
    <row r="10" spans="2:5" ht="18.75">
      <c r="B10" s="32" t="s">
        <v>58</v>
      </c>
      <c r="C10" s="32"/>
      <c r="D10" s="32"/>
      <c r="E10" s="32"/>
    </row>
    <row r="11" spans="2:5" ht="18.75">
      <c r="B11" s="32" t="s">
        <v>63</v>
      </c>
      <c r="C11" s="32"/>
      <c r="D11" s="32"/>
      <c r="E11" s="32"/>
    </row>
    <row r="13" spans="1:5" ht="42" customHeight="1">
      <c r="A13" s="42" t="s">
        <v>60</v>
      </c>
      <c r="B13" s="42"/>
      <c r="C13" s="42"/>
      <c r="D13" s="42"/>
      <c r="E13" s="42"/>
    </row>
    <row r="14" spans="1:5" ht="18.75">
      <c r="A14" s="31"/>
      <c r="B14" s="31"/>
      <c r="E14" s="30" t="s">
        <v>14</v>
      </c>
    </row>
    <row r="15" spans="1:5" ht="18.75">
      <c r="A15" s="35" t="s">
        <v>44</v>
      </c>
      <c r="B15" s="37" t="s">
        <v>45</v>
      </c>
      <c r="C15" s="39" t="s">
        <v>40</v>
      </c>
      <c r="D15" s="40"/>
      <c r="E15" s="41"/>
    </row>
    <row r="16" spans="1:5" ht="39.75" customHeight="1">
      <c r="A16" s="36"/>
      <c r="B16" s="38"/>
      <c r="C16" s="12" t="s">
        <v>50</v>
      </c>
      <c r="D16" s="12" t="s">
        <v>55</v>
      </c>
      <c r="E16" s="12" t="s">
        <v>59</v>
      </c>
    </row>
    <row r="17" spans="1:5" ht="18.75">
      <c r="A17" s="13">
        <v>1</v>
      </c>
      <c r="B17" s="13">
        <v>2</v>
      </c>
      <c r="C17" s="14">
        <v>3</v>
      </c>
      <c r="D17" s="6">
        <v>4</v>
      </c>
      <c r="E17" s="6">
        <v>5</v>
      </c>
    </row>
    <row r="18" spans="1:5" ht="37.5">
      <c r="A18" s="2" t="s">
        <v>8</v>
      </c>
      <c r="B18" s="15" t="s">
        <v>18</v>
      </c>
      <c r="C18" s="16">
        <f>C19+C21+C23+C26+C28+C30</f>
        <v>52753990</v>
      </c>
      <c r="D18" s="16">
        <f>D19+D21+D23+D26+D28+D30</f>
        <v>52753990</v>
      </c>
      <c r="E18" s="16">
        <f>E19+E21+E23+E26+E28+E30</f>
        <v>52753990</v>
      </c>
    </row>
    <row r="19" spans="1:5" ht="18.75">
      <c r="A19" s="2" t="s">
        <v>29</v>
      </c>
      <c r="B19" s="17" t="s">
        <v>34</v>
      </c>
      <c r="C19" s="16">
        <f>C20</f>
        <v>44530500</v>
      </c>
      <c r="D19" s="16">
        <f>D20</f>
        <v>44630500</v>
      </c>
      <c r="E19" s="16">
        <f>E20</f>
        <v>44630500</v>
      </c>
    </row>
    <row r="20" spans="1:5" ht="18.75">
      <c r="A20" s="6" t="s">
        <v>25</v>
      </c>
      <c r="B20" s="9" t="s">
        <v>35</v>
      </c>
      <c r="C20" s="18">
        <f>44530500</f>
        <v>44530500</v>
      </c>
      <c r="D20" s="18">
        <f>44630500</f>
        <v>44630500</v>
      </c>
      <c r="E20" s="18">
        <f>44630500</f>
        <v>44630500</v>
      </c>
    </row>
    <row r="21" spans="1:5" ht="75">
      <c r="A21" s="2" t="s">
        <v>30</v>
      </c>
      <c r="B21" s="17" t="s">
        <v>17</v>
      </c>
      <c r="C21" s="19">
        <f>C22</f>
        <v>2588490</v>
      </c>
      <c r="D21" s="19">
        <f>D22</f>
        <v>2588490</v>
      </c>
      <c r="E21" s="19">
        <f>E22</f>
        <v>2588490</v>
      </c>
    </row>
    <row r="22" spans="1:5" ht="56.25">
      <c r="A22" s="6" t="s">
        <v>15</v>
      </c>
      <c r="B22" s="9" t="s">
        <v>21</v>
      </c>
      <c r="C22" s="20">
        <f>2588490</f>
        <v>2588490</v>
      </c>
      <c r="D22" s="20">
        <f>2588490</f>
        <v>2588490</v>
      </c>
      <c r="E22" s="20">
        <f>2588490</f>
        <v>2588490</v>
      </c>
    </row>
    <row r="23" spans="1:5" ht="18.75">
      <c r="A23" s="2" t="s">
        <v>26</v>
      </c>
      <c r="B23" s="17" t="s">
        <v>22</v>
      </c>
      <c r="C23" s="16">
        <f>SUM(C24:C25)</f>
        <v>4000000</v>
      </c>
      <c r="D23" s="16">
        <f>SUM(D24:D25)</f>
        <v>4000000</v>
      </c>
      <c r="E23" s="16">
        <f>SUM(E24:E25)</f>
        <v>4000000</v>
      </c>
    </row>
    <row r="24" spans="1:5" ht="18.75">
      <c r="A24" s="6" t="s">
        <v>27</v>
      </c>
      <c r="B24" s="9" t="s">
        <v>23</v>
      </c>
      <c r="C24" s="18">
        <f>1250000</f>
        <v>1250000</v>
      </c>
      <c r="D24" s="18">
        <f>1250000</f>
        <v>1250000</v>
      </c>
      <c r="E24" s="18">
        <f>1250000</f>
        <v>1250000</v>
      </c>
    </row>
    <row r="25" spans="1:5" ht="18.75">
      <c r="A25" s="6" t="s">
        <v>28</v>
      </c>
      <c r="B25" s="9" t="s">
        <v>24</v>
      </c>
      <c r="C25" s="18">
        <f>2750000</f>
        <v>2750000</v>
      </c>
      <c r="D25" s="18">
        <f>2750000</f>
        <v>2750000</v>
      </c>
      <c r="E25" s="18">
        <f>2750000</f>
        <v>2750000</v>
      </c>
    </row>
    <row r="26" spans="1:5" ht="93.75">
      <c r="A26" s="2" t="s">
        <v>9</v>
      </c>
      <c r="B26" s="17" t="s">
        <v>36</v>
      </c>
      <c r="C26" s="19">
        <f>C27</f>
        <v>1590000</v>
      </c>
      <c r="D26" s="19">
        <f>D27</f>
        <v>1490000</v>
      </c>
      <c r="E26" s="19">
        <f>E27</f>
        <v>1490000</v>
      </c>
    </row>
    <row r="27" spans="1:5" ht="170.25" customHeight="1">
      <c r="A27" s="6" t="s">
        <v>10</v>
      </c>
      <c r="B27" s="9" t="s">
        <v>39</v>
      </c>
      <c r="C27" s="20">
        <f>1590000</f>
        <v>1590000</v>
      </c>
      <c r="D27" s="20">
        <f>1490000</f>
        <v>1490000</v>
      </c>
      <c r="E27" s="20">
        <f>1490000</f>
        <v>1490000</v>
      </c>
    </row>
    <row r="28" spans="1:5" ht="56.25">
      <c r="A28" s="2" t="s">
        <v>31</v>
      </c>
      <c r="B28" s="15" t="s">
        <v>37</v>
      </c>
      <c r="C28" s="19">
        <f>C29</f>
        <v>40000</v>
      </c>
      <c r="D28" s="19">
        <f>D29</f>
        <v>40000</v>
      </c>
      <c r="E28" s="19">
        <f>E29</f>
        <v>40000</v>
      </c>
    </row>
    <row r="29" spans="1:5" s="4" customFormat="1" ht="75">
      <c r="A29" s="6" t="s">
        <v>32</v>
      </c>
      <c r="B29" s="9" t="s">
        <v>38</v>
      </c>
      <c r="C29" s="20">
        <f>40000</f>
        <v>40000</v>
      </c>
      <c r="D29" s="20">
        <f>40000</f>
        <v>40000</v>
      </c>
      <c r="E29" s="20">
        <f>40000</f>
        <v>40000</v>
      </c>
    </row>
    <row r="30" spans="1:6" ht="37.5">
      <c r="A30" s="2" t="s">
        <v>51</v>
      </c>
      <c r="B30" s="17" t="s">
        <v>52</v>
      </c>
      <c r="C30" s="3">
        <f>C31</f>
        <v>5000</v>
      </c>
      <c r="D30" s="3">
        <f>D31</f>
        <v>5000</v>
      </c>
      <c r="E30" s="3">
        <f>E31</f>
        <v>5000</v>
      </c>
      <c r="F30" s="4"/>
    </row>
    <row r="31" spans="1:6" ht="225">
      <c r="A31" s="6" t="s">
        <v>53</v>
      </c>
      <c r="B31" s="7" t="s">
        <v>54</v>
      </c>
      <c r="C31" s="8">
        <f>5000</f>
        <v>5000</v>
      </c>
      <c r="D31" s="8">
        <f>5000</f>
        <v>5000</v>
      </c>
      <c r="E31" s="8">
        <f>5000</f>
        <v>5000</v>
      </c>
      <c r="F31" s="4"/>
    </row>
    <row r="32" spans="1:5" s="24" customFormat="1" ht="26.25" customHeight="1">
      <c r="A32" s="21" t="s">
        <v>11</v>
      </c>
      <c r="B32" s="22" t="s">
        <v>41</v>
      </c>
      <c r="C32" s="23">
        <f>C33</f>
        <v>53262829.019999996</v>
      </c>
      <c r="D32" s="23">
        <f>D33</f>
        <v>17796800</v>
      </c>
      <c r="E32" s="23">
        <f>E33</f>
        <v>17790600</v>
      </c>
    </row>
    <row r="33" spans="1:5" ht="75.75" customHeight="1">
      <c r="A33" s="2" t="s">
        <v>16</v>
      </c>
      <c r="B33" s="17" t="s">
        <v>42</v>
      </c>
      <c r="C33" s="25">
        <f>SUM(C34:C35)</f>
        <v>53262829.019999996</v>
      </c>
      <c r="D33" s="25">
        <f>SUM(D34:D35)</f>
        <v>17796800</v>
      </c>
      <c r="E33" s="25">
        <f>SUM(E34:E35)</f>
        <v>17790600</v>
      </c>
    </row>
    <row r="34" spans="1:5" ht="37.5">
      <c r="A34" s="6" t="s">
        <v>46</v>
      </c>
      <c r="B34" s="26" t="s">
        <v>43</v>
      </c>
      <c r="C34" s="43">
        <f>26723952.13+924326.54</f>
        <v>27648278.669999998</v>
      </c>
      <c r="D34" s="43">
        <f>17636800+160000</f>
        <v>17796800</v>
      </c>
      <c r="E34" s="43">
        <f>17636800+153800</f>
        <v>17790600</v>
      </c>
    </row>
    <row r="35" spans="1:5" ht="57.75" customHeight="1">
      <c r="A35" s="6" t="s">
        <v>48</v>
      </c>
      <c r="B35" s="9" t="s">
        <v>47</v>
      </c>
      <c r="C35" s="29">
        <f>15785303.33+6959284+1328100-478339+2020202.02</f>
        <v>25614550.349999998</v>
      </c>
      <c r="D35" s="29">
        <f>0</f>
        <v>0</v>
      </c>
      <c r="E35" s="29">
        <f>0</f>
        <v>0</v>
      </c>
    </row>
    <row r="36" spans="1:5" ht="18.75">
      <c r="A36" s="34" t="s">
        <v>49</v>
      </c>
      <c r="B36" s="34"/>
      <c r="C36" s="16">
        <f>C18+C32</f>
        <v>106016819.02</v>
      </c>
      <c r="D36" s="16">
        <f>D18+D32</f>
        <v>70550790</v>
      </c>
      <c r="E36" s="16">
        <f>E18+E32</f>
        <v>70544590</v>
      </c>
    </row>
    <row r="37" ht="18.75">
      <c r="E37" s="27"/>
    </row>
    <row r="38" ht="18.75">
      <c r="C38" s="28"/>
    </row>
    <row r="40" ht="18.75">
      <c r="C40" s="28"/>
    </row>
  </sheetData>
  <sheetProtection/>
  <mergeCells count="16">
    <mergeCell ref="B9:E9"/>
    <mergeCell ref="A36:B36"/>
    <mergeCell ref="A15:A16"/>
    <mergeCell ref="B15:B16"/>
    <mergeCell ref="C15:E15"/>
    <mergeCell ref="B11:E11"/>
    <mergeCell ref="B10:E10"/>
    <mergeCell ref="A13:E13"/>
    <mergeCell ref="A1:E1"/>
    <mergeCell ref="A2:E2"/>
    <mergeCell ref="A3:E3"/>
    <mergeCell ref="B8:E8"/>
    <mergeCell ref="B4:E4"/>
    <mergeCell ref="B5:E5"/>
    <mergeCell ref="B7:E7"/>
    <mergeCell ref="A6:E6"/>
  </mergeCells>
  <printOptions/>
  <pageMargins left="1.062992125984252" right="0.7874015748031497" top="0.7874015748031497" bottom="0.787401574803149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Гагаева</cp:lastModifiedBy>
  <cp:lastPrinted>2022-10-28T11:10:37Z</cp:lastPrinted>
  <dcterms:created xsi:type="dcterms:W3CDTF">2009-08-21T08:27:43Z</dcterms:created>
  <dcterms:modified xsi:type="dcterms:W3CDTF">2023-01-23T08:17:06Z</dcterms:modified>
  <cp:category/>
  <cp:version/>
  <cp:contentType/>
  <cp:contentStatus/>
</cp:coreProperties>
</file>