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<sst xmlns="http://schemas.openxmlformats.org/spreadsheetml/2006/main" count="47" uniqueCount="40">
  <si>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</si>
  <si>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</si>
  <si>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</si>
  <si>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</si>
  <si>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</si>
  <si>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</si>
  <si>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</si>
  <si>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</si>
  <si>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</si>
  <si>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</si>
  <si>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</si>
  <si>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</si>
  <si>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</si>
  <si>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</si>
  <si>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</si>
  <si>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</si>
  <si>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</si>
  <si>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</si>
  <si>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</si>
  <si>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</si>
  <si>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</si>
  <si>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</si>
  <si>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</si>
  <si>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</si>
  <si>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</si>
  <si>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</si>
  <si>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</si>
  <si>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</si>
  <si>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</si>
  <si>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</si>
  <si>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</si>
  <si>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</si>
  <si>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</si>
  <si>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</si>
  <si>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</si>
  <si>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</si>
  <si>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/ 035 2 02 45424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</si>
  <si>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/ 035 2 02 29999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</si>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</sst>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49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49" fontId="18" fillId="24" borderId="15" xfId="0" applyNumberFormat="1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/>
    </xf>
    <xf numFmtId="0" fontId="19" fillId="24" borderId="15" xfId="0" applyNumberFormat="1" applyFont="1" applyFill="1" applyBorder="1" applyAlignment="1">
      <alignment horizontal="justify" vertical="center" wrapText="1"/>
    </xf>
    <xf numFmtId="4" fontId="19" fillId="24" borderId="15" xfId="0" applyNumberFormat="1" applyFont="1" applyFill="1" applyBorder="1" applyAlignment="1">
      <alignment horizontal="right" vertical="center"/>
    </xf>
    <xf numFmtId="49" fontId="18" fillId="24" borderId="15" xfId="0" applyNumberFormat="1" applyFont="1" applyFill="1" applyBorder="1" applyAlignment="1">
      <alignment horizontal="justify" vertical="top" wrapText="1"/>
    </xf>
    <xf numFmtId="4" fontId="18" fillId="24" borderId="15" xfId="0" applyNumberFormat="1" applyFont="1" applyFill="1" applyBorder="1" applyAlignment="1">
      <alignment horizontal="right" vertical="center"/>
    </xf>
    <xf numFmtId="49" fontId="21" fillId="24" borderId="15" xfId="0" applyNumberFormat="1" applyFont="1" applyFill="1" applyBorder="1" applyAlignment="1">
      <alignment horizontal="justify" vertical="top" wrapText="1"/>
    </xf>
    <xf numFmtId="0" fontId="18" fillId="24" borderId="15" xfId="0" applyFont="1" applyFill="1" applyBorder="1" applyAlignment="1">
      <alignment horizontal="justify" vertical="top" wrapText="1"/>
    </xf>
    <xf numFmtId="0" fontId="22" fillId="24" borderId="15" xfId="0" applyFont="1" applyFill="1" applyBorder="1" applyAlignment="1">
      <alignment horizontal="justify" vertical="top" wrapText="1"/>
    </xf>
    <xf numFmtId="4" fontId="22" fillId="24" borderId="15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5" xfId="0" applyNumberFormat="1" applyFont="1" applyFill="1" applyBorder="1" applyAlignment="1">
      <alignment horizontal="justify" vertical="top" wrapText="1"/>
    </xf>
    <xf numFmtId="0" fontId="22" fillId="24" borderId="15" xfId="0" applyNumberFormat="1" applyFont="1" applyFill="1" applyBorder="1" applyAlignment="1">
      <alignment horizontal="justify" vertical="top" wrapText="1"/>
    </xf>
    <xf numFmtId="2" fontId="18" fillId="24" borderId="15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5" xfId="0" applyNumberFormat="1" applyFont="1" applyFill="1" applyBorder="1" applyAlignment="1">
      <alignment horizontal="left" vertical="center" wrapText="1"/>
    </xf>
    <xf numFmtId="4" fontId="18" fillId="24" borderId="15" xfId="0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72.140625" style="3" customWidth="1"/>
    <col min="2" max="2" width="19.28125" style="3" customWidth="1"/>
    <col min="3" max="3" width="19.421875" style="3" customWidth="1"/>
    <col min="4" max="4" width="20.00390625" style="3" customWidth="1"/>
    <col min="5" max="16384" width="9.140625" style="3" customWidth="1"/>
  </cols>
  <sheetData>
    <row r="1" spans="1:5" ht="18.75">
      <c r="A1" s="1" t="s">
        <v>28</v>
      </c>
      <c r="B1" s="1"/>
      <c r="C1" s="1"/>
      <c r="D1" s="1"/>
      <c r="E1" s="2"/>
    </row>
    <row r="2" spans="1:5" ht="18.75">
      <c r="A2" s="1" t="s">
        <v>21</v>
      </c>
      <c r="B2" s="1"/>
      <c r="C2" s="1"/>
      <c r="D2" s="1"/>
      <c r="E2" s="2"/>
    </row>
    <row r="3" spans="1:5" ht="18.75">
      <c r="A3" s="1" t="s">
        <v>22</v>
      </c>
      <c r="B3" s="1"/>
      <c r="C3" s="1"/>
      <c r="D3" s="1"/>
      <c r="E3" s="2"/>
    </row>
    <row r="4" spans="1:5" ht="18.75">
      <c r="A4" s="1" t="s">
        <v>23</v>
      </c>
      <c r="B4" s="1"/>
      <c r="C4" s="1"/>
      <c r="D4" s="1"/>
      <c r="E4" s="2"/>
    </row>
    <row r="5" spans="1:5" ht="75" customHeight="1">
      <c r="A5" s="4" t="s">
        <v>30</v>
      </c>
      <c r="B5" s="4"/>
      <c r="C5" s="4"/>
      <c r="D5" s="4"/>
      <c r="E5" s="2"/>
    </row>
    <row r="6" spans="1:5" ht="18.75">
      <c r="A6" s="1" t="s">
        <v>25</v>
      </c>
      <c r="B6" s="1"/>
      <c r="C6" s="1"/>
      <c r="D6" s="1"/>
      <c r="E6" s="2"/>
    </row>
    <row r="7" spans="1:5" ht="18.75">
      <c r="A7" s="1" t="s">
        <v>26</v>
      </c>
      <c r="B7" s="1"/>
      <c r="C7" s="1"/>
      <c r="D7" s="1"/>
      <c r="E7" s="2"/>
    </row>
    <row r="8" spans="1:5" ht="18.75">
      <c r="A8" s="1" t="s">
        <v>39</v>
      </c>
      <c r="B8" s="1"/>
      <c r="C8" s="1"/>
      <c r="D8" s="1"/>
      <c r="E8" s="2"/>
    </row>
    <row r="10" spans="1:5" ht="18.75">
      <c r="A10" s="1" t="s">
        <v>31</v>
      </c>
      <c r="B10" s="1"/>
      <c r="C10" s="1"/>
      <c r="D10" s="1"/>
      <c r="E10" s="2"/>
    </row>
    <row r="11" spans="1:5" ht="18.75">
      <c r="A11" s="1" t="s">
        <v>21</v>
      </c>
      <c r="B11" s="1"/>
      <c r="C11" s="1"/>
      <c r="D11" s="1"/>
      <c r="E11" s="2"/>
    </row>
    <row r="12" spans="1:5" ht="18.75">
      <c r="A12" s="1" t="s">
        <v>22</v>
      </c>
      <c r="B12" s="1"/>
      <c r="C12" s="1"/>
      <c r="D12" s="1"/>
      <c r="E12" s="2"/>
    </row>
    <row r="13" spans="1:5" ht="18.75">
      <c r="A13" s="1" t="s">
        <v>23</v>
      </c>
      <c r="B13" s="1"/>
      <c r="C13" s="1"/>
      <c r="D13" s="1"/>
      <c r="E13" s="2"/>
    </row>
    <row r="14" spans="1:5" ht="75" customHeight="1">
      <c r="A14" s="4" t="s">
        <v>24</v>
      </c>
      <c r="B14" s="4"/>
      <c r="C14" s="4"/>
      <c r="D14" s="4"/>
      <c r="E14" s="2"/>
    </row>
    <row r="15" spans="1:5" ht="18.75">
      <c r="A15" s="1" t="s">
        <v>25</v>
      </c>
      <c r="B15" s="1"/>
      <c r="C15" s="1"/>
      <c r="D15" s="1"/>
      <c r="E15" s="2"/>
    </row>
    <row r="16" spans="1:5" ht="18.75">
      <c r="A16" s="1" t="s">
        <v>26</v>
      </c>
      <c r="B16" s="1"/>
      <c r="C16" s="1"/>
      <c r="D16" s="1"/>
      <c r="E16" s="2"/>
    </row>
    <row r="17" spans="1:5" ht="18.75">
      <c r="A17" s="1" t="s">
        <v>27</v>
      </c>
      <c r="B17" s="1"/>
      <c r="C17" s="1"/>
      <c r="D17" s="1"/>
      <c r="E17" s="2"/>
    </row>
    <row r="19" ht="18.75">
      <c r="D19" s="5" t="s">
        <v>29</v>
      </c>
    </row>
    <row r="21" spans="1:4" ht="39" customHeight="1">
      <c r="A21" s="6" t="s">
        <v>13</v>
      </c>
      <c r="B21" s="6"/>
      <c r="C21" s="6"/>
      <c r="D21" s="6"/>
    </row>
    <row r="23" spans="1:4" ht="18.75">
      <c r="A23" s="7" t="s">
        <v>9</v>
      </c>
      <c r="B23" s="8" t="s">
        <v>1</v>
      </c>
      <c r="C23" s="9"/>
      <c r="D23" s="10"/>
    </row>
    <row r="24" spans="1:4" ht="24" customHeight="1">
      <c r="A24" s="11"/>
      <c r="B24" s="12" t="s">
        <v>7</v>
      </c>
      <c r="C24" s="12" t="s">
        <v>8</v>
      </c>
      <c r="D24" s="12" t="s">
        <v>14</v>
      </c>
    </row>
    <row r="25" spans="1:4" ht="18.75">
      <c r="A25" s="13" t="s">
        <v>0</v>
      </c>
      <c r="B25" s="14">
        <v>2</v>
      </c>
      <c r="C25" s="14">
        <v>3</v>
      </c>
      <c r="D25" s="14">
        <v>4</v>
      </c>
    </row>
    <row r="26" spans="1:4" ht="18.75">
      <c r="A26" s="15" t="s">
        <v>2</v>
      </c>
      <c r="B26" s="16">
        <f>B27</f>
        <v>116148908.93</v>
      </c>
      <c r="C26" s="16">
        <f>C27</f>
        <v>24833807.2</v>
      </c>
      <c r="D26" s="16">
        <f>D27</f>
        <v>22093571.900000002</v>
      </c>
    </row>
    <row r="27" spans="1:4" ht="56.25">
      <c r="A27" s="15" t="s">
        <v>3</v>
      </c>
      <c r="B27" s="16">
        <f>B28+B31+B45+B43</f>
        <v>116148908.93</v>
      </c>
      <c r="C27" s="16">
        <f>C28+C31+C45+C43</f>
        <v>24833807.2</v>
      </c>
      <c r="D27" s="16">
        <f>D28+D31+D45+D43</f>
        <v>22093571.900000002</v>
      </c>
    </row>
    <row r="28" spans="1:4" ht="18.75">
      <c r="A28" s="15" t="s">
        <v>4</v>
      </c>
      <c r="B28" s="16">
        <f>SUM(B29:B30)</f>
        <v>23834410</v>
      </c>
      <c r="C28" s="16">
        <f>SUM(C29:C30)</f>
        <v>21534400</v>
      </c>
      <c r="D28" s="16">
        <f>SUM(D29:D30)</f>
        <v>18572900</v>
      </c>
    </row>
    <row r="29" spans="1:4" ht="58.5" customHeight="1">
      <c r="A29" s="17" t="s">
        <v>33</v>
      </c>
      <c r="B29" s="18">
        <f>21534400</f>
        <v>21534400</v>
      </c>
      <c r="C29" s="18">
        <f>21534400</f>
        <v>21534400</v>
      </c>
      <c r="D29" s="18">
        <f>21534400-2961500</f>
        <v>18572900</v>
      </c>
    </row>
    <row r="30" spans="1:4" ht="57" customHeight="1">
      <c r="A30" s="19" t="s">
        <v>10</v>
      </c>
      <c r="B30" s="18">
        <f>2292590+7420</f>
        <v>2300010</v>
      </c>
      <c r="C30" s="18">
        <f>0</f>
        <v>0</v>
      </c>
      <c r="D30" s="18">
        <f>0</f>
        <v>0</v>
      </c>
    </row>
    <row r="31" spans="1:4" ht="21" customHeight="1">
      <c r="A31" s="15" t="s">
        <v>5</v>
      </c>
      <c r="B31" s="16">
        <f>B32+B36+B37+B38+B33+B41+B42</f>
        <v>36450715.15</v>
      </c>
      <c r="C31" s="16">
        <f>C32+C36+C37+C38+C33+C41+C42</f>
        <v>3284665.36</v>
      </c>
      <c r="D31" s="16">
        <f>D32+D36+D37+D38+D33+D41+D42</f>
        <v>3485085.62</v>
      </c>
    </row>
    <row r="32" spans="1:4" ht="111.75" customHeight="1">
      <c r="A32" s="20" t="s">
        <v>11</v>
      </c>
      <c r="B32" s="18">
        <f>4700258-391294</f>
        <v>4308964</v>
      </c>
      <c r="C32" s="18">
        <f>0</f>
        <v>0</v>
      </c>
      <c r="D32" s="18">
        <f>0</f>
        <v>0</v>
      </c>
    </row>
    <row r="33" spans="1:4" ht="76.5" customHeight="1">
      <c r="A33" s="20" t="s">
        <v>20</v>
      </c>
      <c r="B33" s="18">
        <f>SUM(B34:B35)</f>
        <v>26000000</v>
      </c>
      <c r="C33" s="18">
        <f>SUM(C34:C35)</f>
        <v>0</v>
      </c>
      <c r="D33" s="18">
        <f>SUM(D34:D35)</f>
        <v>0</v>
      </c>
    </row>
    <row r="34" spans="1:4" s="23" customFormat="1" ht="19.5" customHeight="1">
      <c r="A34" s="21" t="s">
        <v>16</v>
      </c>
      <c r="B34" s="22">
        <f>25740000</f>
        <v>25740000</v>
      </c>
      <c r="C34" s="22">
        <f>0</f>
        <v>0</v>
      </c>
      <c r="D34" s="22">
        <f>0</f>
        <v>0</v>
      </c>
    </row>
    <row r="35" spans="1:4" s="23" customFormat="1" ht="22.5" customHeight="1">
      <c r="A35" s="21" t="s">
        <v>17</v>
      </c>
      <c r="B35" s="22">
        <f>260000</f>
        <v>260000</v>
      </c>
      <c r="C35" s="22">
        <f>0</f>
        <v>0</v>
      </c>
      <c r="D35" s="22">
        <f>0</f>
        <v>0</v>
      </c>
    </row>
    <row r="36" spans="1:4" ht="114" customHeight="1">
      <c r="A36" s="24" t="s">
        <v>15</v>
      </c>
      <c r="B36" s="18">
        <f>200000</f>
        <v>200000</v>
      </c>
      <c r="C36" s="18">
        <f>0</f>
        <v>0</v>
      </c>
      <c r="D36" s="18">
        <f>0</f>
        <v>0</v>
      </c>
    </row>
    <row r="37" spans="1:4" ht="94.5" customHeight="1">
      <c r="A37" s="24" t="s">
        <v>19</v>
      </c>
      <c r="B37" s="18">
        <f>250000</f>
        <v>250000</v>
      </c>
      <c r="C37" s="18">
        <f>0</f>
        <v>0</v>
      </c>
      <c r="D37" s="18">
        <f>0</f>
        <v>0</v>
      </c>
    </row>
    <row r="38" spans="1:4" ht="81.75" customHeight="1">
      <c r="A38" s="24" t="s">
        <v>18</v>
      </c>
      <c r="B38" s="18">
        <f>SUM(B39:B40)</f>
        <v>773472.28</v>
      </c>
      <c r="C38" s="18">
        <f>SUM(C39:C40)</f>
        <v>0</v>
      </c>
      <c r="D38" s="18">
        <f>SUM(D39:D40)</f>
        <v>0</v>
      </c>
    </row>
    <row r="39" spans="1:4" s="23" customFormat="1" ht="20.25" customHeight="1">
      <c r="A39" s="25" t="s">
        <v>16</v>
      </c>
      <c r="B39" s="22">
        <v>719329.22</v>
      </c>
      <c r="C39" s="22">
        <f>0</f>
        <v>0</v>
      </c>
      <c r="D39" s="22">
        <f>0</f>
        <v>0</v>
      </c>
    </row>
    <row r="40" spans="1:4" s="23" customFormat="1" ht="18" customHeight="1">
      <c r="A40" s="25" t="s">
        <v>17</v>
      </c>
      <c r="B40" s="22">
        <v>54143.06</v>
      </c>
      <c r="C40" s="22">
        <f>0</f>
        <v>0</v>
      </c>
      <c r="D40" s="22">
        <f>0</f>
        <v>0</v>
      </c>
    </row>
    <row r="41" spans="1:4" ht="93.75" customHeight="1">
      <c r="A41" s="17" t="s">
        <v>37</v>
      </c>
      <c r="B41" s="18">
        <f>1500000</f>
        <v>1500000</v>
      </c>
      <c r="C41" s="18">
        <f>0</f>
        <v>0</v>
      </c>
      <c r="D41" s="18">
        <f>0</f>
        <v>0</v>
      </c>
    </row>
    <row r="42" spans="1:4" ht="149.25" customHeight="1">
      <c r="A42" s="26" t="s">
        <v>38</v>
      </c>
      <c r="B42" s="18">
        <f>3418278.87</f>
        <v>3418278.87</v>
      </c>
      <c r="C42" s="18">
        <v>3284665.36</v>
      </c>
      <c r="D42" s="18">
        <f>3485085.62</f>
        <v>3485085.62</v>
      </c>
    </row>
    <row r="43" spans="1:4" s="27" customFormat="1" ht="24" customHeight="1">
      <c r="A43" s="15" t="s">
        <v>34</v>
      </c>
      <c r="B43" s="16">
        <f>B44</f>
        <v>13783.78</v>
      </c>
      <c r="C43" s="16">
        <f>C44</f>
        <v>14741.84</v>
      </c>
      <c r="D43" s="16">
        <f>D44</f>
        <v>35586.28</v>
      </c>
    </row>
    <row r="44" spans="1:4" ht="93.75" customHeight="1">
      <c r="A44" s="24" t="s">
        <v>35</v>
      </c>
      <c r="B44" s="18">
        <v>13783.78</v>
      </c>
      <c r="C44" s="18">
        <v>14741.84</v>
      </c>
      <c r="D44" s="18">
        <v>35586.28</v>
      </c>
    </row>
    <row r="45" spans="1:4" ht="20.25" customHeight="1">
      <c r="A45" s="28" t="s">
        <v>6</v>
      </c>
      <c r="B45" s="16">
        <f>B46</f>
        <v>55850000</v>
      </c>
      <c r="C45" s="16">
        <f>C46</f>
        <v>0</v>
      </c>
      <c r="D45" s="16">
        <f>D46</f>
        <v>0</v>
      </c>
    </row>
    <row r="46" spans="1:11" s="2" customFormat="1" ht="93" customHeight="1">
      <c r="A46" s="26" t="s">
        <v>36</v>
      </c>
      <c r="B46" s="29">
        <f>55850000</f>
        <v>55850000</v>
      </c>
      <c r="C46" s="29">
        <f>0</f>
        <v>0</v>
      </c>
      <c r="D46" s="29">
        <f>0</f>
        <v>0</v>
      </c>
      <c r="K46" s="30"/>
    </row>
    <row r="47" spans="1:11" ht="18.75">
      <c r="A47" s="15" t="s">
        <v>12</v>
      </c>
      <c r="B47" s="16">
        <f>B26</f>
        <v>116148908.93</v>
      </c>
      <c r="C47" s="16">
        <f>C26</f>
        <v>24833807.2</v>
      </c>
      <c r="D47" s="16">
        <f>D26</f>
        <v>22093571.900000002</v>
      </c>
      <c r="K47" s="31"/>
    </row>
    <row r="48" s="32" customFormat="1" ht="18.75">
      <c r="D48" s="33" t="s">
        <v>32</v>
      </c>
    </row>
  </sheetData>
  <sheetProtection/>
  <mergeCells count="19">
    <mergeCell ref="A23:A24"/>
    <mergeCell ref="B23:D23"/>
    <mergeCell ref="A1:D1"/>
    <mergeCell ref="A2:D2"/>
    <mergeCell ref="A3:D3"/>
    <mergeCell ref="A4:D4"/>
    <mergeCell ref="A5:D5"/>
    <mergeCell ref="A10:D10"/>
    <mergeCell ref="A11:D11"/>
    <mergeCell ref="A12:D12"/>
    <mergeCell ref="A6:D6"/>
    <mergeCell ref="A7:D7"/>
    <mergeCell ref="A8:D8"/>
    <mergeCell ref="A16:D16"/>
    <mergeCell ref="A17:D17"/>
    <mergeCell ref="A21:D21"/>
    <mergeCell ref="A13:D13"/>
    <mergeCell ref="A14:D14"/>
    <mergeCell ref="A15:D1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2020-10-22T05:27:05Z</dcterms:modified>
  <cp:category/>
  <cp:version/>
  <cp:contentType/>
  <cp:contentStatus/>
</cp:coreProperties>
</file>