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<sst xmlns="http://schemas.openxmlformats.org/spreadsheetml/2006/main" count="88" uniqueCount="88">
  <si>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</si>
  <si>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</si>
  <si>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</si>
  <si>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</si>
  <si>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</si>
  <si>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</si>
  <si>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Исполнено 
за 2017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</si>
  <si>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</si>
  <si>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</si>
  <si>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</si>
  <si>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</si>
  <si>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</si>
  <si>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</si>
  <si>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</si>
  <si>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</si>
  <si>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</si>
  <si>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</si>
  <si>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</si>
  <si>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</si>
  <si>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</si>
  <si>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</si>
  <si>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</si>
  <si>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</si>
  <si>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</si>
  <si>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</si>
  <si>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</si>
  <si>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000 1 08 03000 01 0000 110</t>
  </si>
  <si>
    <t>000 1 11 05000 00 0000 120</t>
  </si>
  <si>
    <t>000 1 12 01000 01 0000 120</t>
  </si>
  <si>
    <t>000 1 13 01000 00 0000 130</t>
  </si>
  <si>
    <t>000 1 13 02000 00 0000 130</t>
  </si>
  <si>
    <t>000 1 14 06000 00 0000 430</t>
  </si>
  <si>
    <t>000 1 17 01 000 00 0000 180</t>
  </si>
  <si>
    <t xml:space="preserve">Единый налог на вмененный доход для отдельных видов деятельности    </t>
  </si>
  <si>
    <t xml:space="preserve">Единый сельскохозяйственный налог                                                        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</si>
  <si>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</si>
  <si>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</si>
  <si>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 xml:space="preserve">Плата за негативное воздействие на окружающую среду                                                                                         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</si>
  <si>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</si>
  <si>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</si>
  <si>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Невыясненные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</si>
  <si>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</si>
  <si>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</si>
  <si>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</si>
  <si>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</si>
  <si>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t>000 1 08 07000 01 0000 110</t>
  </si>
  <si>
    <t>000 1 16 10000 00 0000 140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</si>
  <si>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</si>
  <si>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</si>
  <si>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Платежи в целях возмещения причиненного ущерба (убытков)</t>
  </si>
  <si>
    <t>Государственная пошлина за государственную регистрацию, а также за совершение прочих юридически значимых действий</t>
  </si>
  <si>
    <t>000 1 09 06000 02 0000 110</t>
  </si>
  <si>
    <t>Прочие налоги и сборы (по отмененным налогам и сборам субъектов Российской Федерации)</t>
  </si>
  <si>
    <t>000 1 11 09000 05 0000 120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</si>
  <si>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</si>
  <si>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(руб.)</t>
  </si>
  <si>
    <t>000 2 07 05000 05 0000 150</t>
  </si>
  <si>
    <t xml:space="preserve">Прочие безвозмездные поступления в бюджеты муниципальных районов </t>
  </si>
  <si>
    <t>000 2 02 10000 00 0000 150</t>
  </si>
  <si>
    <t>000 2 02 20000 00 0000 150</t>
  </si>
  <si>
    <t>000 2 02 30000 00 0000 150</t>
  </si>
  <si>
    <t>000 2 02 40000 00 0000 150</t>
  </si>
  <si>
    <t>000 2 19 00000 05 0000 150</t>
  </si>
  <si>
    <t>Прочие налоги и сборы (по отмененным местным налогам и сборам)</t>
  </si>
  <si>
    <t>000 1 09 07000 00 0000 110</t>
  </si>
  <si>
    <t>000 1 05 01000 00 0000 110</t>
  </si>
  <si>
    <t>Налог, взимаемый в связи с применением упрощенной системы налогообложения</t>
  </si>
  <si>
    <t>Проект 
на 2024 год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</si>
  <si>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</si>
  <si>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</si>
  <si>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</si>
  <si>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</si>
  <si>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000 1 16 11000 01 0000 140</t>
  </si>
  <si>
    <t>Платежи, уплачиваемые в целях возмещения вреда</t>
  </si>
  <si>
    <t>Проект 
на 2025 год</t>
  </si>
  <si>
    <t>000 1 14 02000 00 0000 410</t>
  </si>
  <si>
    <t>000 2 18 00000 05 0000 150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</si>
  <si>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</si>
  <si>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Исполнено 
за 2022 год</t>
  </si>
  <si>
    <t>Ожидаемое исполнение за 2023 год</t>
  </si>
  <si>
    <t xml:space="preserve">2023 год к исполнению 
за 2022 год </t>
  </si>
  <si>
    <t xml:space="preserve">2024 год к ожидаемому исполнению 
за 2023 год </t>
  </si>
  <si>
    <t xml:space="preserve">2025 год к исполнению 
за 2022 год </t>
  </si>
  <si>
    <t xml:space="preserve">2025 год к ожидаемому исполнению 
за 2023 год </t>
  </si>
  <si>
    <t>Проект 
на 2026 год</t>
  </si>
  <si>
    <t xml:space="preserve">2026 год к исполнению 
за 2022 год </t>
  </si>
  <si>
    <t xml:space="preserve">2026 год к ожидаемому исполнению 
за 2023 год </t>
  </si>
  <si>
    <t>Сведения о доходах бюджета Южского муниципального района по видам доходов на 2024 год и на плановый период 2025 и 2026 годов в сравнении с исполнением за 2022 год и ожидаемым исполнением за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</si>
</sst>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4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3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35" fillId="25" borderId="0" xfId="0" applyNumberFormat="1" applyFont="1" applyFill="1" applyBorder="1" applyAlignment="1">
      <alignment vertical="top" wrapText="1"/>
    </xf>
    <xf numFmtId="0" fontId="35" fillId="25" borderId="0" xfId="0" applyNumberFormat="1" applyFont="1" applyFill="1" applyBorder="1" applyAlignment="1">
      <alignment horizontal="center" vertical="top" wrapText="1"/>
    </xf>
    <xf numFmtId="0" fontId="35" fillId="25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6" fillId="25" borderId="13" xfId="0" applyNumberFormat="1" applyFont="1" applyFill="1" applyBorder="1" applyAlignment="1">
      <alignment horizontal="right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top"/>
    </xf>
    <xf numFmtId="185" fontId="22" fillId="0" borderId="11" xfId="0" applyNumberFormat="1" applyFont="1" applyBorder="1" applyAlignment="1">
      <alignment horizontal="center" vertical="top"/>
    </xf>
    <xf numFmtId="4" fontId="20" fillId="0" borderId="11" xfId="0" applyNumberFormat="1" applyFont="1" applyBorder="1" applyAlignment="1">
      <alignment horizontal="center" vertical="top"/>
    </xf>
    <xf numFmtId="185" fontId="20" fillId="0" borderId="11" xfId="0" applyNumberFormat="1" applyFont="1" applyBorder="1" applyAlignment="1">
      <alignment horizontal="center" vertical="top"/>
    </xf>
    <xf numFmtId="0" fontId="23" fillId="25" borderId="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4" fontId="20" fillId="0" borderId="11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49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justify" vertical="top" wrapText="1"/>
    </xf>
    <xf numFmtId="2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justify" vertical="top" wrapText="1"/>
    </xf>
    <xf numFmtId="0" fontId="38" fillId="25" borderId="11" xfId="0" applyFont="1" applyFill="1" applyBorder="1" applyAlignment="1">
      <alignment horizontal="justify" vertical="top" wrapText="1"/>
    </xf>
    <xf numFmtId="189" fontId="22" fillId="0" borderId="11" xfId="63" applyNumberFormat="1" applyFont="1" applyBorder="1" applyAlignment="1">
      <alignment horizontal="center" vertical="top"/>
    </xf>
    <xf numFmtId="189" fontId="20" fillId="0" borderId="11" xfId="63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horizontal="center" vertical="top"/>
    </xf>
    <xf numFmtId="0" fontId="27" fillId="25" borderId="11" xfId="0" applyFont="1" applyFill="1" applyBorder="1" applyAlignment="1">
      <alignment horizontal="center" vertical="top"/>
    </xf>
    <xf numFmtId="0" fontId="39" fillId="25" borderId="11" xfId="0" applyFont="1" applyFill="1" applyBorder="1" applyAlignment="1">
      <alignment horizontal="center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right" vertical="center" wrapText="1"/>
    </xf>
    <xf numFmtId="0" fontId="41" fillId="25" borderId="0" xfId="0" applyNumberFormat="1" applyFont="1" applyFill="1" applyBorder="1" applyAlignment="1">
      <alignment horizontal="center" vertical="top" wrapText="1"/>
    </xf>
    <xf numFmtId="0" fontId="35" fillId="25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3">
      <pane xSplit="2" ySplit="4" topLeftCell="D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50.125" style="0" customWidth="1"/>
    <col min="2" max="2" width="35.375" style="0" customWidth="1"/>
    <col min="3" max="3" width="22.375" style="0" hidden="1" customWidth="1"/>
    <col min="4" max="4" width="18.875" style="0" customWidth="1"/>
    <col min="5" max="5" width="20.625" style="0" customWidth="1"/>
    <col min="6" max="6" width="19.375" style="0" customWidth="1"/>
    <col min="7" max="7" width="13.375" style="3" customWidth="1"/>
    <col min="8" max="8" width="14.125" style="3" customWidth="1"/>
    <col min="9" max="9" width="20.625" style="3" customWidth="1"/>
    <col min="10" max="10" width="13.75390625" style="3" customWidth="1"/>
    <col min="11" max="11" width="14.25390625" style="3" customWidth="1"/>
    <col min="12" max="12" width="20.25390625" style="3" customWidth="1"/>
    <col min="13" max="13" width="13.375" style="0" customWidth="1"/>
    <col min="14" max="14" width="15.625" style="0" customWidth="1"/>
  </cols>
  <sheetData>
    <row r="1" spans="1:14" ht="37.5" customHeight="1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 customHeight="1">
      <c r="A2" s="9"/>
      <c r="B2" s="9"/>
      <c r="C2" s="9"/>
      <c r="D2" s="20"/>
      <c r="E2" s="15"/>
      <c r="F2" s="20"/>
      <c r="G2" s="9"/>
      <c r="H2" s="9"/>
      <c r="I2" s="20"/>
      <c r="J2" s="9"/>
      <c r="K2" s="9"/>
      <c r="L2" s="20"/>
      <c r="M2" s="9"/>
      <c r="N2" s="13"/>
    </row>
    <row r="3" spans="1:14" s="10" customFormat="1" ht="39" customHeight="1">
      <c r="A3" s="46" t="s">
        <v>87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0" customFormat="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 t="s">
        <v>55</v>
      </c>
    </row>
    <row r="5" spans="1:14" ht="76.5" customHeight="1">
      <c r="A5" s="8" t="s">
        <v>3</v>
      </c>
      <c r="B5" s="4" t="s">
        <v>4</v>
      </c>
      <c r="C5" s="5" t="s">
        <v>6</v>
      </c>
      <c r="D5" s="5" t="s">
        <v>78</v>
      </c>
      <c r="E5" s="5" t="s">
        <v>79</v>
      </c>
      <c r="F5" s="5" t="s">
        <v>67</v>
      </c>
      <c r="G5" s="6" t="s">
        <v>80</v>
      </c>
      <c r="H5" s="6" t="s">
        <v>81</v>
      </c>
      <c r="I5" s="5" t="s">
        <v>74</v>
      </c>
      <c r="J5" s="6" t="s">
        <v>82</v>
      </c>
      <c r="K5" s="6" t="s">
        <v>83</v>
      </c>
      <c r="L5" s="5" t="s">
        <v>84</v>
      </c>
      <c r="M5" s="6" t="s">
        <v>85</v>
      </c>
      <c r="N5" s="6" t="s">
        <v>86</v>
      </c>
    </row>
    <row r="6" spans="1:14" ht="15.75">
      <c r="A6" s="1">
        <v>1</v>
      </c>
      <c r="B6" s="2">
        <v>2</v>
      </c>
      <c r="C6" s="1">
        <v>3</v>
      </c>
      <c r="D6" s="1">
        <v>3</v>
      </c>
      <c r="E6" s="1">
        <v>4</v>
      </c>
      <c r="F6" s="1">
        <v>5</v>
      </c>
      <c r="G6" s="1" t="s">
        <v>15</v>
      </c>
      <c r="H6" s="1" t="s">
        <v>16</v>
      </c>
      <c r="I6" s="1">
        <v>8</v>
      </c>
      <c r="J6" s="1" t="s">
        <v>17</v>
      </c>
      <c r="K6" s="1" t="s">
        <v>18</v>
      </c>
      <c r="L6" s="1">
        <v>11</v>
      </c>
      <c r="M6" s="1" t="s">
        <v>19</v>
      </c>
      <c r="N6" s="1" t="s">
        <v>20</v>
      </c>
    </row>
    <row r="7" spans="1:14" ht="18.75">
      <c r="A7" s="25" t="s">
        <v>0</v>
      </c>
      <c r="B7" s="37" t="s">
        <v>5</v>
      </c>
      <c r="C7" s="16">
        <v>19070189965.92</v>
      </c>
      <c r="D7" s="16">
        <f>SUM(D8:D30)</f>
        <v>88654339.87999997</v>
      </c>
      <c r="E7" s="16">
        <f>SUM(E8:E30)</f>
        <v>82509752.59000002</v>
      </c>
      <c r="F7" s="16">
        <f>SUM(F8:F30)</f>
        <v>90708797.72</v>
      </c>
      <c r="G7" s="17">
        <f>F7/D7</f>
        <v>1.0231737988549787</v>
      </c>
      <c r="H7" s="17">
        <f>F7/E7</f>
        <v>1.099370618292142</v>
      </c>
      <c r="I7" s="35">
        <f>SUM(I8:I30)</f>
        <v>88386093.1</v>
      </c>
      <c r="J7" s="17">
        <f>I7/D7</f>
        <v>0.9969742397229164</v>
      </c>
      <c r="K7" s="17">
        <f>I7/E7</f>
        <v>1.0712199506790445</v>
      </c>
      <c r="L7" s="35">
        <f>SUM(L8:L30)</f>
        <v>88504993.1</v>
      </c>
      <c r="M7" s="17">
        <f aca="true" t="shared" si="0" ref="M7:M39">L7/D7</f>
        <v>0.9983154036203741</v>
      </c>
      <c r="N7" s="17">
        <f>L7/E7</f>
        <v>1.0726609924500803</v>
      </c>
    </row>
    <row r="8" spans="1:14" ht="18.75">
      <c r="A8" s="26" t="s">
        <v>1</v>
      </c>
      <c r="B8" s="38" t="s">
        <v>21</v>
      </c>
      <c r="C8" s="18">
        <v>6421451622.34</v>
      </c>
      <c r="D8" s="18">
        <v>65206499.51</v>
      </c>
      <c r="E8" s="18">
        <v>63000000</v>
      </c>
      <c r="F8" s="18">
        <v>68638164</v>
      </c>
      <c r="G8" s="19">
        <f aca="true" t="shared" si="1" ref="G8:G39">F8/D8</f>
        <v>1.0526276447254115</v>
      </c>
      <c r="H8" s="19">
        <f aca="true" t="shared" si="2" ref="H8:H39">F8/E8</f>
        <v>1.0894946666666667</v>
      </c>
      <c r="I8" s="36">
        <v>68638164</v>
      </c>
      <c r="J8" s="19">
        <f aca="true" t="shared" si="3" ref="J8:J39">I8/D8</f>
        <v>1.0526276447254115</v>
      </c>
      <c r="K8" s="19">
        <f aca="true" t="shared" si="4" ref="K8:K39">I8/E8</f>
        <v>1.0894946666666667</v>
      </c>
      <c r="L8" s="36">
        <v>68638164</v>
      </c>
      <c r="M8" s="19">
        <f t="shared" si="0"/>
        <v>1.0526276447254115</v>
      </c>
      <c r="N8" s="19">
        <f aca="true" t="shared" si="5" ref="N8:N39">L8/E8</f>
        <v>1.0894946666666667</v>
      </c>
    </row>
    <row r="9" spans="1:14" ht="47.25">
      <c r="A9" s="26" t="s">
        <v>2</v>
      </c>
      <c r="B9" s="38" t="s">
        <v>22</v>
      </c>
      <c r="C9" s="18">
        <v>3228638823.93</v>
      </c>
      <c r="D9" s="18">
        <v>6467272.03</v>
      </c>
      <c r="E9" s="18">
        <v>5798960</v>
      </c>
      <c r="F9" s="18">
        <v>6758400</v>
      </c>
      <c r="G9" s="19">
        <f t="shared" si="1"/>
        <v>1.0450155751373271</v>
      </c>
      <c r="H9" s="19">
        <f t="shared" si="2"/>
        <v>1.165450356615669</v>
      </c>
      <c r="I9" s="36">
        <v>7060100</v>
      </c>
      <c r="J9" s="19">
        <f t="shared" si="3"/>
        <v>1.0916658472459522</v>
      </c>
      <c r="K9" s="19">
        <f t="shared" si="4"/>
        <v>1.2174769268972367</v>
      </c>
      <c r="L9" s="36">
        <v>7178000</v>
      </c>
      <c r="M9" s="19">
        <f t="shared" si="0"/>
        <v>1.1098960994223093</v>
      </c>
      <c r="N9" s="19">
        <f t="shared" si="5"/>
        <v>1.2378081587043195</v>
      </c>
    </row>
    <row r="10" spans="1:14" ht="31.5">
      <c r="A10" s="26" t="s">
        <v>66</v>
      </c>
      <c r="B10" s="38" t="s">
        <v>65</v>
      </c>
      <c r="C10" s="18"/>
      <c r="D10" s="18">
        <v>4633323.46</v>
      </c>
      <c r="E10" s="18">
        <v>5241941.56</v>
      </c>
      <c r="F10" s="18">
        <v>5564767.52</v>
      </c>
      <c r="G10" s="19">
        <f t="shared" si="1"/>
        <v>1.2010315204714845</v>
      </c>
      <c r="H10" s="19">
        <f t="shared" si="2"/>
        <v>1.0615851886757777</v>
      </c>
      <c r="I10" s="36">
        <v>5564767.52</v>
      </c>
      <c r="J10" s="19">
        <f t="shared" si="3"/>
        <v>1.2010315204714845</v>
      </c>
      <c r="K10" s="19">
        <f t="shared" si="4"/>
        <v>1.0615851886757777</v>
      </c>
      <c r="L10" s="36">
        <v>5564767.52</v>
      </c>
      <c r="M10" s="19">
        <f t="shared" si="0"/>
        <v>1.2010315204714845</v>
      </c>
      <c r="N10" s="19">
        <f t="shared" si="5"/>
        <v>1.0615851886757777</v>
      </c>
    </row>
    <row r="11" spans="1:14" ht="31.5">
      <c r="A11" s="26" t="s">
        <v>33</v>
      </c>
      <c r="B11" s="38" t="s">
        <v>23</v>
      </c>
      <c r="C11" s="18">
        <v>1943770724.32</v>
      </c>
      <c r="D11" s="18">
        <v>-19303.86</v>
      </c>
      <c r="E11" s="18">
        <v>-35041.56</v>
      </c>
      <c r="F11" s="18">
        <v>0</v>
      </c>
      <c r="G11" s="19">
        <f t="shared" si="1"/>
        <v>0</v>
      </c>
      <c r="H11" s="19">
        <f t="shared" si="2"/>
        <v>0</v>
      </c>
      <c r="I11" s="36">
        <v>0</v>
      </c>
      <c r="J11" s="19">
        <f t="shared" si="3"/>
        <v>0</v>
      </c>
      <c r="K11" s="19">
        <f t="shared" si="4"/>
        <v>0</v>
      </c>
      <c r="L11" s="36">
        <v>0</v>
      </c>
      <c r="M11" s="19">
        <f t="shared" si="0"/>
        <v>0</v>
      </c>
      <c r="N11" s="19">
        <f t="shared" si="5"/>
        <v>0</v>
      </c>
    </row>
    <row r="12" spans="1:14" ht="18.75">
      <c r="A12" s="27" t="s">
        <v>34</v>
      </c>
      <c r="B12" s="38" t="s">
        <v>24</v>
      </c>
      <c r="C12" s="18">
        <v>1929552180.34</v>
      </c>
      <c r="D12" s="18">
        <v>6980.97</v>
      </c>
      <c r="E12" s="18">
        <v>7000</v>
      </c>
      <c r="F12" s="18">
        <v>7000</v>
      </c>
      <c r="G12" s="19">
        <f t="shared" si="1"/>
        <v>1.0027259822059111</v>
      </c>
      <c r="H12" s="19">
        <f t="shared" si="2"/>
        <v>1</v>
      </c>
      <c r="I12" s="36">
        <v>7000</v>
      </c>
      <c r="J12" s="19">
        <f t="shared" si="3"/>
        <v>1.0027259822059111</v>
      </c>
      <c r="K12" s="19">
        <f t="shared" si="4"/>
        <v>1</v>
      </c>
      <c r="L12" s="36">
        <v>7000</v>
      </c>
      <c r="M12" s="19">
        <f t="shared" si="0"/>
        <v>1.0027259822059111</v>
      </c>
      <c r="N12" s="19">
        <f t="shared" si="5"/>
        <v>1</v>
      </c>
    </row>
    <row r="13" spans="1:14" ht="38.25" customHeight="1">
      <c r="A13" s="28" t="s">
        <v>35</v>
      </c>
      <c r="B13" s="39" t="s">
        <v>25</v>
      </c>
      <c r="C13" s="18">
        <v>696468731.17</v>
      </c>
      <c r="D13" s="18">
        <v>1608093.51</v>
      </c>
      <c r="E13" s="18">
        <v>1736100</v>
      </c>
      <c r="F13" s="18">
        <v>1736100</v>
      </c>
      <c r="G13" s="19">
        <f t="shared" si="1"/>
        <v>1.0796013970605478</v>
      </c>
      <c r="H13" s="19">
        <f t="shared" si="2"/>
        <v>1</v>
      </c>
      <c r="I13" s="36">
        <v>1736100</v>
      </c>
      <c r="J13" s="19">
        <f t="shared" si="3"/>
        <v>1.0796013970605478</v>
      </c>
      <c r="K13" s="19">
        <f t="shared" si="4"/>
        <v>1</v>
      </c>
      <c r="L13" s="36">
        <v>1736100</v>
      </c>
      <c r="M13" s="19">
        <f t="shared" si="0"/>
        <v>1.0796013970605478</v>
      </c>
      <c r="N13" s="19">
        <f t="shared" si="5"/>
        <v>1</v>
      </c>
    </row>
    <row r="14" spans="1:14" ht="47.25">
      <c r="A14" s="27" t="s">
        <v>36</v>
      </c>
      <c r="B14" s="39" t="s">
        <v>26</v>
      </c>
      <c r="C14" s="18">
        <v>3370013.94</v>
      </c>
      <c r="D14" s="18">
        <v>1863938.77</v>
      </c>
      <c r="E14" s="18">
        <v>1578000</v>
      </c>
      <c r="F14" s="18">
        <v>1578000</v>
      </c>
      <c r="G14" s="19">
        <f t="shared" si="1"/>
        <v>0.8465943331389582</v>
      </c>
      <c r="H14" s="19">
        <f t="shared" si="2"/>
        <v>1</v>
      </c>
      <c r="I14" s="36">
        <v>1483000</v>
      </c>
      <c r="J14" s="19">
        <f t="shared" si="3"/>
        <v>0.795626993691429</v>
      </c>
      <c r="K14" s="19">
        <f t="shared" si="4"/>
        <v>0.9397972116603295</v>
      </c>
      <c r="L14" s="36">
        <v>1483000</v>
      </c>
      <c r="M14" s="19">
        <f t="shared" si="0"/>
        <v>0.795626993691429</v>
      </c>
      <c r="N14" s="19">
        <f t="shared" si="5"/>
        <v>0.9397972116603295</v>
      </c>
    </row>
    <row r="15" spans="1:14" ht="47.25">
      <c r="A15" s="33" t="s">
        <v>50</v>
      </c>
      <c r="B15" s="39" t="s">
        <v>45</v>
      </c>
      <c r="C15" s="18"/>
      <c r="D15" s="18">
        <v>0</v>
      </c>
      <c r="E15" s="18">
        <v>10000</v>
      </c>
      <c r="F15" s="18">
        <v>10000</v>
      </c>
      <c r="G15" s="19">
        <v>0</v>
      </c>
      <c r="H15" s="19">
        <f t="shared" si="2"/>
        <v>1</v>
      </c>
      <c r="I15" s="36">
        <v>10000</v>
      </c>
      <c r="J15" s="19">
        <v>0</v>
      </c>
      <c r="K15" s="19">
        <f t="shared" si="4"/>
        <v>1</v>
      </c>
      <c r="L15" s="36">
        <v>10000</v>
      </c>
      <c r="M15" s="19">
        <v>0</v>
      </c>
      <c r="N15" s="19">
        <f t="shared" si="5"/>
        <v>1</v>
      </c>
    </row>
    <row r="16" spans="1:14" ht="47.25">
      <c r="A16" s="33" t="s">
        <v>52</v>
      </c>
      <c r="B16" s="39" t="s">
        <v>51</v>
      </c>
      <c r="C16" s="18"/>
      <c r="D16" s="18">
        <v>310.97</v>
      </c>
      <c r="E16" s="18">
        <v>-77.66</v>
      </c>
      <c r="F16" s="18">
        <v>0</v>
      </c>
      <c r="G16" s="19">
        <f t="shared" si="1"/>
        <v>0</v>
      </c>
      <c r="H16" s="19">
        <f t="shared" si="2"/>
        <v>0</v>
      </c>
      <c r="I16" s="36">
        <v>0</v>
      </c>
      <c r="J16" s="19">
        <f t="shared" si="3"/>
        <v>0</v>
      </c>
      <c r="K16" s="19">
        <f t="shared" si="4"/>
        <v>0</v>
      </c>
      <c r="L16" s="36">
        <v>0</v>
      </c>
      <c r="M16" s="19">
        <f t="shared" si="0"/>
        <v>0</v>
      </c>
      <c r="N16" s="19">
        <f t="shared" si="5"/>
        <v>0</v>
      </c>
    </row>
    <row r="17" spans="1:14" ht="31.5">
      <c r="A17" s="33" t="s">
        <v>63</v>
      </c>
      <c r="B17" s="39" t="s">
        <v>64</v>
      </c>
      <c r="C17" s="18"/>
      <c r="D17" s="18">
        <v>0</v>
      </c>
      <c r="E17" s="18">
        <v>281.9</v>
      </c>
      <c r="F17" s="18">
        <v>0</v>
      </c>
      <c r="G17" s="19">
        <v>0</v>
      </c>
      <c r="H17" s="19">
        <f t="shared" si="2"/>
        <v>0</v>
      </c>
      <c r="I17" s="36">
        <v>0</v>
      </c>
      <c r="J17" s="19">
        <v>0</v>
      </c>
      <c r="K17" s="19">
        <f t="shared" si="4"/>
        <v>0</v>
      </c>
      <c r="L17" s="36">
        <v>0</v>
      </c>
      <c r="M17" s="19">
        <v>0</v>
      </c>
      <c r="N17" s="19">
        <f t="shared" si="5"/>
        <v>0</v>
      </c>
    </row>
    <row r="18" spans="1:14" ht="126">
      <c r="A18" s="29" t="s">
        <v>42</v>
      </c>
      <c r="B18" s="39" t="s">
        <v>27</v>
      </c>
      <c r="C18" s="18"/>
      <c r="D18" s="18">
        <v>5710176.08</v>
      </c>
      <c r="E18" s="18">
        <v>3983700.13</v>
      </c>
      <c r="F18" s="18">
        <v>5013632.62</v>
      </c>
      <c r="G18" s="19">
        <f t="shared" si="1"/>
        <v>0.8780171661536574</v>
      </c>
      <c r="H18" s="19">
        <f t="shared" si="2"/>
        <v>1.258536650950181</v>
      </c>
      <c r="I18" s="36">
        <v>2467528</v>
      </c>
      <c r="J18" s="19">
        <f t="shared" si="3"/>
        <v>0.4321281805376481</v>
      </c>
      <c r="K18" s="19">
        <f t="shared" si="4"/>
        <v>0.6194060595620183</v>
      </c>
      <c r="L18" s="36">
        <v>2467528</v>
      </c>
      <c r="M18" s="19">
        <f t="shared" si="0"/>
        <v>0.4321281805376481</v>
      </c>
      <c r="N18" s="19">
        <f t="shared" si="5"/>
        <v>0.6194060595620183</v>
      </c>
    </row>
    <row r="19" spans="1:14" ht="126" hidden="1">
      <c r="A19" s="29" t="s">
        <v>54</v>
      </c>
      <c r="B19" s="39" t="s">
        <v>53</v>
      </c>
      <c r="C19" s="18"/>
      <c r="D19" s="18">
        <v>0</v>
      </c>
      <c r="E19" s="18">
        <v>0</v>
      </c>
      <c r="F19" s="18">
        <v>0</v>
      </c>
      <c r="G19" s="19" t="e">
        <f t="shared" si="1"/>
        <v>#DIV/0!</v>
      </c>
      <c r="H19" s="19" t="e">
        <f t="shared" si="2"/>
        <v>#DIV/0!</v>
      </c>
      <c r="I19" s="36">
        <v>0</v>
      </c>
      <c r="J19" s="19" t="e">
        <f t="shared" si="3"/>
        <v>#DIV/0!</v>
      </c>
      <c r="K19" s="19" t="e">
        <f t="shared" si="4"/>
        <v>#DIV/0!</v>
      </c>
      <c r="L19" s="36">
        <v>0</v>
      </c>
      <c r="M19" s="19" t="e">
        <f t="shared" si="0"/>
        <v>#DIV/0!</v>
      </c>
      <c r="N19" s="19" t="e">
        <f t="shared" si="5"/>
        <v>#DIV/0!</v>
      </c>
    </row>
    <row r="20" spans="1:14" ht="110.25">
      <c r="A20" s="29" t="s">
        <v>71</v>
      </c>
      <c r="B20" s="39" t="s">
        <v>70</v>
      </c>
      <c r="C20" s="18"/>
      <c r="D20" s="18">
        <v>60000</v>
      </c>
      <c r="E20" s="18">
        <v>16299.87</v>
      </c>
      <c r="F20" s="18">
        <v>0</v>
      </c>
      <c r="G20" s="19">
        <f t="shared" si="1"/>
        <v>0</v>
      </c>
      <c r="H20" s="19">
        <f t="shared" si="2"/>
        <v>0</v>
      </c>
      <c r="I20" s="36">
        <v>0</v>
      </c>
      <c r="J20" s="19">
        <f t="shared" si="3"/>
        <v>0</v>
      </c>
      <c r="K20" s="19">
        <f t="shared" si="4"/>
        <v>0</v>
      </c>
      <c r="L20" s="36">
        <v>0</v>
      </c>
      <c r="M20" s="19">
        <f t="shared" si="0"/>
        <v>0</v>
      </c>
      <c r="N20" s="19">
        <f t="shared" si="5"/>
        <v>0</v>
      </c>
    </row>
    <row r="21" spans="1:14" ht="31.5">
      <c r="A21" s="27" t="s">
        <v>37</v>
      </c>
      <c r="B21" s="39" t="s">
        <v>28</v>
      </c>
      <c r="C21" s="18"/>
      <c r="D21" s="18">
        <v>288722.82</v>
      </c>
      <c r="E21" s="18">
        <v>352373.36</v>
      </c>
      <c r="F21" s="18">
        <v>275500</v>
      </c>
      <c r="G21" s="19">
        <f t="shared" si="1"/>
        <v>0.9542023730580077</v>
      </c>
      <c r="H21" s="19">
        <f t="shared" si="2"/>
        <v>0.7818411698319079</v>
      </c>
      <c r="I21" s="36">
        <v>282200</v>
      </c>
      <c r="J21" s="19">
        <f t="shared" si="3"/>
        <v>0.9774080206060608</v>
      </c>
      <c r="K21" s="19">
        <f t="shared" si="4"/>
        <v>0.8008550930183825</v>
      </c>
      <c r="L21" s="36">
        <v>283200</v>
      </c>
      <c r="M21" s="19">
        <f t="shared" si="0"/>
        <v>0.9808715500908449</v>
      </c>
      <c r="N21" s="19">
        <f t="shared" si="5"/>
        <v>0.8036929920014385</v>
      </c>
    </row>
    <row r="22" spans="1:14" ht="18.75">
      <c r="A22" s="29" t="s">
        <v>43</v>
      </c>
      <c r="B22" s="39" t="s">
        <v>29</v>
      </c>
      <c r="C22" s="18"/>
      <c r="D22" s="18">
        <v>295148.94</v>
      </c>
      <c r="E22" s="18">
        <v>271302.61</v>
      </c>
      <c r="F22" s="18">
        <v>259000</v>
      </c>
      <c r="G22" s="19">
        <f t="shared" si="1"/>
        <v>0.8775230566642048</v>
      </c>
      <c r="H22" s="19">
        <f t="shared" si="2"/>
        <v>0.9546535508817995</v>
      </c>
      <c r="I22" s="36">
        <v>259000</v>
      </c>
      <c r="J22" s="19">
        <f t="shared" si="3"/>
        <v>0.8775230566642048</v>
      </c>
      <c r="K22" s="19">
        <f t="shared" si="4"/>
        <v>0.9546535508817995</v>
      </c>
      <c r="L22" s="36">
        <v>259000</v>
      </c>
      <c r="M22" s="19">
        <f t="shared" si="0"/>
        <v>0.8775230566642048</v>
      </c>
      <c r="N22" s="19">
        <f t="shared" si="5"/>
        <v>0.9546535508817995</v>
      </c>
    </row>
    <row r="23" spans="1:14" ht="18.75">
      <c r="A23" s="27" t="s">
        <v>44</v>
      </c>
      <c r="B23" s="39" t="s">
        <v>30</v>
      </c>
      <c r="C23" s="18"/>
      <c r="D23" s="18">
        <v>757713.52</v>
      </c>
      <c r="E23" s="18">
        <v>95078.12</v>
      </c>
      <c r="F23" s="18">
        <v>167199.86</v>
      </c>
      <c r="G23" s="19">
        <f t="shared" si="1"/>
        <v>0.2206636883026714</v>
      </c>
      <c r="H23" s="19">
        <f t="shared" si="2"/>
        <v>1.7585524408770388</v>
      </c>
      <c r="I23" s="36">
        <v>177199.86</v>
      </c>
      <c r="J23" s="19">
        <f t="shared" si="3"/>
        <v>0.23386128836661116</v>
      </c>
      <c r="K23" s="19">
        <f t="shared" si="4"/>
        <v>1.8637291103357954</v>
      </c>
      <c r="L23" s="36">
        <v>177199.86</v>
      </c>
      <c r="M23" s="19">
        <f t="shared" si="0"/>
        <v>0.23386128836661116</v>
      </c>
      <c r="N23" s="19">
        <f t="shared" si="5"/>
        <v>1.8637291103357954</v>
      </c>
    </row>
    <row r="24" spans="1:14" ht="110.25">
      <c r="A24" s="29" t="s">
        <v>38</v>
      </c>
      <c r="B24" s="39" t="s">
        <v>75</v>
      </c>
      <c r="C24" s="18"/>
      <c r="D24" s="18">
        <v>912659.8</v>
      </c>
      <c r="E24" s="18">
        <v>155614.78</v>
      </c>
      <c r="F24" s="18">
        <v>200000</v>
      </c>
      <c r="G24" s="19">
        <f t="shared" si="1"/>
        <v>0.21913970572605476</v>
      </c>
      <c r="H24" s="19">
        <f t="shared" si="2"/>
        <v>1.2852249638498348</v>
      </c>
      <c r="I24" s="36">
        <v>200000</v>
      </c>
      <c r="J24" s="19">
        <f t="shared" si="3"/>
        <v>0.21913970572605476</v>
      </c>
      <c r="K24" s="19">
        <f t="shared" si="4"/>
        <v>1.2852249638498348</v>
      </c>
      <c r="L24" s="36">
        <v>200000</v>
      </c>
      <c r="M24" s="19">
        <f t="shared" si="0"/>
        <v>0.21913970572605476</v>
      </c>
      <c r="N24" s="19">
        <f t="shared" si="5"/>
        <v>1.2852249638498348</v>
      </c>
    </row>
    <row r="25" spans="1:14" ht="47.25">
      <c r="A25" s="27" t="s">
        <v>39</v>
      </c>
      <c r="B25" s="39" t="s">
        <v>31</v>
      </c>
      <c r="C25" s="18"/>
      <c r="D25" s="18">
        <v>309289.75</v>
      </c>
      <c r="E25" s="18">
        <v>67869.48</v>
      </c>
      <c r="F25" s="18">
        <v>55000</v>
      </c>
      <c r="G25" s="19">
        <f t="shared" si="1"/>
        <v>0.17782677893463977</v>
      </c>
      <c r="H25" s="19">
        <f t="shared" si="2"/>
        <v>0.8103789803605391</v>
      </c>
      <c r="I25" s="36">
        <v>55000</v>
      </c>
      <c r="J25" s="19">
        <f t="shared" si="3"/>
        <v>0.17782677893463977</v>
      </c>
      <c r="K25" s="19">
        <f t="shared" si="4"/>
        <v>0.8103789803605391</v>
      </c>
      <c r="L25" s="36">
        <v>55000</v>
      </c>
      <c r="M25" s="19">
        <f t="shared" si="0"/>
        <v>0.17782677893463977</v>
      </c>
      <c r="N25" s="19">
        <f t="shared" si="5"/>
        <v>0.8103789803605391</v>
      </c>
    </row>
    <row r="26" spans="1:14" ht="47.25">
      <c r="A26" s="33" t="s">
        <v>47</v>
      </c>
      <c r="B26" s="39" t="s">
        <v>48</v>
      </c>
      <c r="C26" s="18"/>
      <c r="D26" s="18">
        <v>391063.58</v>
      </c>
      <c r="E26" s="18">
        <v>202690</v>
      </c>
      <c r="F26" s="18">
        <v>440533.72</v>
      </c>
      <c r="G26" s="19">
        <f t="shared" si="1"/>
        <v>1.126501526938407</v>
      </c>
      <c r="H26" s="19">
        <f t="shared" si="2"/>
        <v>2.173435887315605</v>
      </c>
      <c r="I26" s="36">
        <v>440533.72</v>
      </c>
      <c r="J26" s="19">
        <f t="shared" si="3"/>
        <v>1.126501526938407</v>
      </c>
      <c r="K26" s="19">
        <f t="shared" si="4"/>
        <v>2.173435887315605</v>
      </c>
      <c r="L26" s="36">
        <v>440533.72</v>
      </c>
      <c r="M26" s="19">
        <f t="shared" si="0"/>
        <v>1.126501526938407</v>
      </c>
      <c r="N26" s="19">
        <f t="shared" si="5"/>
        <v>2.173435887315605</v>
      </c>
    </row>
    <row r="27" spans="1:14" ht="141.75">
      <c r="A27" s="27" t="s">
        <v>69</v>
      </c>
      <c r="B27" s="39" t="s">
        <v>68</v>
      </c>
      <c r="C27" s="18"/>
      <c r="D27" s="18">
        <v>122409.56</v>
      </c>
      <c r="E27" s="18">
        <v>16660</v>
      </c>
      <c r="F27" s="18">
        <v>0</v>
      </c>
      <c r="G27" s="19">
        <f t="shared" si="1"/>
        <v>0</v>
      </c>
      <c r="H27" s="19">
        <f t="shared" si="2"/>
        <v>0</v>
      </c>
      <c r="I27" s="36">
        <v>0</v>
      </c>
      <c r="J27" s="19">
        <f t="shared" si="3"/>
        <v>0</v>
      </c>
      <c r="K27" s="19">
        <f t="shared" si="4"/>
        <v>0</v>
      </c>
      <c r="L27" s="36">
        <v>0</v>
      </c>
      <c r="M27" s="19">
        <f t="shared" si="0"/>
        <v>0</v>
      </c>
      <c r="N27" s="19">
        <f t="shared" si="5"/>
        <v>0</v>
      </c>
    </row>
    <row r="28" spans="1:14" ht="31.5">
      <c r="A28" s="34" t="s">
        <v>49</v>
      </c>
      <c r="B28" s="39" t="s">
        <v>46</v>
      </c>
      <c r="C28" s="18"/>
      <c r="D28" s="18">
        <v>9050.89</v>
      </c>
      <c r="E28" s="18">
        <v>11000</v>
      </c>
      <c r="F28" s="18">
        <v>5500</v>
      </c>
      <c r="G28" s="19">
        <f t="shared" si="1"/>
        <v>0.6076750463214116</v>
      </c>
      <c r="H28" s="19">
        <f t="shared" si="2"/>
        <v>0.5</v>
      </c>
      <c r="I28" s="36">
        <v>5500</v>
      </c>
      <c r="J28" s="19">
        <f t="shared" si="3"/>
        <v>0.6076750463214116</v>
      </c>
      <c r="K28" s="19">
        <f t="shared" si="4"/>
        <v>0.5</v>
      </c>
      <c r="L28" s="36">
        <v>5500</v>
      </c>
      <c r="M28" s="19">
        <f t="shared" si="0"/>
        <v>0.6076750463214116</v>
      </c>
      <c r="N28" s="19">
        <f t="shared" si="5"/>
        <v>0.5</v>
      </c>
    </row>
    <row r="29" spans="1:14" ht="31.5">
      <c r="A29" s="34" t="s">
        <v>73</v>
      </c>
      <c r="B29" s="39" t="s">
        <v>72</v>
      </c>
      <c r="C29" s="18"/>
      <c r="D29" s="18">
        <v>30989.58</v>
      </c>
      <c r="E29" s="18">
        <v>0</v>
      </c>
      <c r="F29" s="18">
        <v>0</v>
      </c>
      <c r="G29" s="19">
        <f t="shared" si="1"/>
        <v>0</v>
      </c>
      <c r="H29" s="19">
        <v>0</v>
      </c>
      <c r="I29" s="36">
        <v>0</v>
      </c>
      <c r="J29" s="19">
        <f t="shared" si="3"/>
        <v>0</v>
      </c>
      <c r="K29" s="19" t="e">
        <f t="shared" si="4"/>
        <v>#DIV/0!</v>
      </c>
      <c r="L29" s="36">
        <v>0</v>
      </c>
      <c r="M29" s="19">
        <f t="shared" si="0"/>
        <v>0</v>
      </c>
      <c r="N29" s="19">
        <v>0</v>
      </c>
    </row>
    <row r="30" spans="1:14" s="7" customFormat="1" ht="18.75" hidden="1">
      <c r="A30" s="30" t="s">
        <v>40</v>
      </c>
      <c r="B30" s="40" t="s">
        <v>32</v>
      </c>
      <c r="C30" s="18"/>
      <c r="D30" s="18">
        <v>0</v>
      </c>
      <c r="E30" s="18">
        <v>0</v>
      </c>
      <c r="F30" s="18">
        <v>0</v>
      </c>
      <c r="G30" s="17" t="e">
        <f t="shared" si="1"/>
        <v>#DIV/0!</v>
      </c>
      <c r="H30" s="17" t="e">
        <f t="shared" si="2"/>
        <v>#DIV/0!</v>
      </c>
      <c r="I30" s="36">
        <v>0</v>
      </c>
      <c r="J30" s="17" t="e">
        <f t="shared" si="3"/>
        <v>#DIV/0!</v>
      </c>
      <c r="K30" s="17" t="e">
        <f t="shared" si="4"/>
        <v>#DIV/0!</v>
      </c>
      <c r="L30" s="36">
        <v>0</v>
      </c>
      <c r="M30" s="17" t="e">
        <f t="shared" si="0"/>
        <v>#DIV/0!</v>
      </c>
      <c r="N30" s="17" t="e">
        <f t="shared" si="5"/>
        <v>#DIV/0!</v>
      </c>
    </row>
    <row r="31" spans="1:14" ht="18.75">
      <c r="A31" s="31" t="s">
        <v>8</v>
      </c>
      <c r="B31" s="41" t="s">
        <v>13</v>
      </c>
      <c r="C31" s="16">
        <v>13422830465.61</v>
      </c>
      <c r="D31" s="16">
        <f>SUM(D32:D38)</f>
        <v>522517776.8399999</v>
      </c>
      <c r="E31" s="16">
        <f>SUM(E32:E38)</f>
        <v>403474489.74</v>
      </c>
      <c r="F31" s="16">
        <f>SUM(F32:F38)</f>
        <v>361206781.20000005</v>
      </c>
      <c r="G31" s="17">
        <f t="shared" si="1"/>
        <v>0.691281325172225</v>
      </c>
      <c r="H31" s="17">
        <f t="shared" si="2"/>
        <v>0.895240691506327</v>
      </c>
      <c r="I31" s="35">
        <f>SUM(I32:I38)</f>
        <v>302859255.05</v>
      </c>
      <c r="J31" s="17">
        <f t="shared" si="3"/>
        <v>0.579615217843083</v>
      </c>
      <c r="K31" s="17">
        <f t="shared" si="4"/>
        <v>0.7506280142894866</v>
      </c>
      <c r="L31" s="35">
        <f>SUM(L32:L38)</f>
        <v>280448149.87</v>
      </c>
      <c r="M31" s="17">
        <f t="shared" si="0"/>
        <v>0.5367246097655276</v>
      </c>
      <c r="N31" s="17">
        <f t="shared" si="5"/>
        <v>0.6950827301392004</v>
      </c>
    </row>
    <row r="32" spans="1:14" ht="31.5">
      <c r="A32" s="32" t="s">
        <v>9</v>
      </c>
      <c r="B32" s="42" t="s">
        <v>58</v>
      </c>
      <c r="C32" s="18">
        <v>10149665800</v>
      </c>
      <c r="D32" s="18">
        <v>152494053.88</v>
      </c>
      <c r="E32" s="24">
        <v>160070180.11</v>
      </c>
      <c r="F32" s="18">
        <v>155031688.11</v>
      </c>
      <c r="G32" s="19">
        <f t="shared" si="1"/>
        <v>1.016640873302489</v>
      </c>
      <c r="H32" s="19">
        <f t="shared" si="2"/>
        <v>0.9685232315192152</v>
      </c>
      <c r="I32" s="36">
        <v>109117800</v>
      </c>
      <c r="J32" s="19">
        <f t="shared" si="3"/>
        <v>0.7155544575257113</v>
      </c>
      <c r="K32" s="19">
        <f t="shared" si="4"/>
        <v>0.6816872444637371</v>
      </c>
      <c r="L32" s="36">
        <v>109117800</v>
      </c>
      <c r="M32" s="19">
        <f t="shared" si="0"/>
        <v>0.7155544575257113</v>
      </c>
      <c r="N32" s="19">
        <f t="shared" si="5"/>
        <v>0.6816872444637371</v>
      </c>
    </row>
    <row r="33" spans="1:14" ht="47.25">
      <c r="A33" s="32" t="s">
        <v>10</v>
      </c>
      <c r="B33" s="42" t="s">
        <v>59</v>
      </c>
      <c r="C33" s="18">
        <v>1179331321.91</v>
      </c>
      <c r="D33" s="18">
        <v>209120491.42</v>
      </c>
      <c r="E33" s="24">
        <v>48093992.78</v>
      </c>
      <c r="F33" s="18">
        <v>35747221.86</v>
      </c>
      <c r="G33" s="19">
        <f t="shared" si="1"/>
        <v>0.170940789289773</v>
      </c>
      <c r="H33" s="19">
        <f t="shared" si="2"/>
        <v>0.7432783138534833</v>
      </c>
      <c r="I33" s="36">
        <v>22773237.67</v>
      </c>
      <c r="J33" s="19">
        <f t="shared" si="3"/>
        <v>0.10890007724906293</v>
      </c>
      <c r="K33" s="19">
        <f t="shared" si="4"/>
        <v>0.4735152220397535</v>
      </c>
      <c r="L33" s="36">
        <v>10177239.64</v>
      </c>
      <c r="M33" s="19">
        <f t="shared" si="0"/>
        <v>0.048666869377042135</v>
      </c>
      <c r="N33" s="19">
        <f t="shared" si="5"/>
        <v>0.21161145190324537</v>
      </c>
    </row>
    <row r="34" spans="1:14" ht="31.5">
      <c r="A34" s="32" t="s">
        <v>11</v>
      </c>
      <c r="B34" s="42" t="s">
        <v>60</v>
      </c>
      <c r="C34" s="18">
        <v>1917096135.48</v>
      </c>
      <c r="D34" s="18">
        <v>132578354.45</v>
      </c>
      <c r="E34" s="24">
        <v>144480907.16</v>
      </c>
      <c r="F34" s="18">
        <v>160609140.63</v>
      </c>
      <c r="G34" s="19">
        <f t="shared" si="1"/>
        <v>1.2114280743360064</v>
      </c>
      <c r="H34" s="19">
        <f t="shared" si="2"/>
        <v>1.1116288220154888</v>
      </c>
      <c r="I34" s="36">
        <v>161047687.38</v>
      </c>
      <c r="J34" s="19">
        <f t="shared" si="3"/>
        <v>1.2147359050284243</v>
      </c>
      <c r="K34" s="19">
        <f t="shared" si="4"/>
        <v>1.1146641486798925</v>
      </c>
      <c r="L34" s="36">
        <v>159992707.53</v>
      </c>
      <c r="M34" s="19">
        <f t="shared" si="0"/>
        <v>1.2067784985997765</v>
      </c>
      <c r="N34" s="19">
        <f t="shared" si="5"/>
        <v>1.1073622852659835</v>
      </c>
    </row>
    <row r="35" spans="1:14" ht="18.75">
      <c r="A35" s="32" t="s">
        <v>12</v>
      </c>
      <c r="B35" s="42" t="s">
        <v>61</v>
      </c>
      <c r="C35" s="18">
        <v>292858398.31</v>
      </c>
      <c r="D35" s="18">
        <v>28009544.88</v>
      </c>
      <c r="E35" s="24">
        <v>50752342.66</v>
      </c>
      <c r="F35" s="18">
        <v>9818730.6</v>
      </c>
      <c r="G35" s="19">
        <f t="shared" si="1"/>
        <v>0.3505494516981955</v>
      </c>
      <c r="H35" s="19">
        <f t="shared" si="2"/>
        <v>0.19346359370596194</v>
      </c>
      <c r="I35" s="36">
        <v>9920530</v>
      </c>
      <c r="J35" s="19">
        <f t="shared" si="3"/>
        <v>0.35418390561153595</v>
      </c>
      <c r="K35" s="19">
        <f t="shared" si="4"/>
        <v>0.19546940062372287</v>
      </c>
      <c r="L35" s="36">
        <v>1160402.7</v>
      </c>
      <c r="M35" s="19">
        <f t="shared" si="0"/>
        <v>0.04142883095642788</v>
      </c>
      <c r="N35" s="19">
        <f t="shared" si="5"/>
        <v>0.02286402241121691</v>
      </c>
    </row>
    <row r="36" spans="1:14" ht="31.5">
      <c r="A36" s="32" t="s">
        <v>57</v>
      </c>
      <c r="B36" s="42" t="s">
        <v>56</v>
      </c>
      <c r="C36" s="18"/>
      <c r="D36" s="18">
        <v>101000</v>
      </c>
      <c r="E36" s="24">
        <v>81700.12</v>
      </c>
      <c r="F36" s="18">
        <v>0</v>
      </c>
      <c r="G36" s="19">
        <f t="shared" si="1"/>
        <v>0</v>
      </c>
      <c r="H36" s="19">
        <f t="shared" si="2"/>
        <v>0</v>
      </c>
      <c r="I36" s="36">
        <v>0</v>
      </c>
      <c r="J36" s="19">
        <f t="shared" si="3"/>
        <v>0</v>
      </c>
      <c r="K36" s="19">
        <f t="shared" si="4"/>
        <v>0</v>
      </c>
      <c r="L36" s="36">
        <v>0</v>
      </c>
      <c r="M36" s="19">
        <f t="shared" si="0"/>
        <v>0</v>
      </c>
      <c r="N36" s="19">
        <f t="shared" si="5"/>
        <v>0</v>
      </c>
    </row>
    <row r="37" spans="1:14" ht="110.25">
      <c r="A37" s="32" t="s">
        <v>77</v>
      </c>
      <c r="B37" s="42" t="s">
        <v>76</v>
      </c>
      <c r="C37" s="18"/>
      <c r="D37" s="18">
        <v>487536</v>
      </c>
      <c r="E37" s="24">
        <v>1.13</v>
      </c>
      <c r="F37" s="18">
        <v>0</v>
      </c>
      <c r="G37" s="19">
        <f t="shared" si="1"/>
        <v>0</v>
      </c>
      <c r="H37" s="19">
        <f t="shared" si="2"/>
        <v>0</v>
      </c>
      <c r="I37" s="36">
        <v>0</v>
      </c>
      <c r="J37" s="19">
        <f t="shared" si="3"/>
        <v>0</v>
      </c>
      <c r="K37" s="19">
        <f t="shared" si="4"/>
        <v>0</v>
      </c>
      <c r="L37" s="36">
        <v>0</v>
      </c>
      <c r="M37" s="19">
        <f t="shared" si="0"/>
        <v>0</v>
      </c>
      <c r="N37" s="19">
        <f t="shared" si="5"/>
        <v>0</v>
      </c>
    </row>
    <row r="38" spans="1:14" ht="63">
      <c r="A38" s="29" t="s">
        <v>41</v>
      </c>
      <c r="B38" s="43" t="s">
        <v>62</v>
      </c>
      <c r="C38" s="18">
        <v>-116121190.09</v>
      </c>
      <c r="D38" s="18">
        <v>-273203.79</v>
      </c>
      <c r="E38" s="24">
        <v>-4634.22</v>
      </c>
      <c r="F38" s="18">
        <v>0</v>
      </c>
      <c r="G38" s="19">
        <f t="shared" si="1"/>
        <v>0</v>
      </c>
      <c r="H38" s="19">
        <f t="shared" si="2"/>
        <v>0</v>
      </c>
      <c r="I38" s="36">
        <v>0</v>
      </c>
      <c r="J38" s="19">
        <f t="shared" si="3"/>
        <v>0</v>
      </c>
      <c r="K38" s="19">
        <f t="shared" si="4"/>
        <v>0</v>
      </c>
      <c r="L38" s="36">
        <v>0</v>
      </c>
      <c r="M38" s="19">
        <f t="shared" si="0"/>
        <v>0</v>
      </c>
      <c r="N38" s="19">
        <f t="shared" si="5"/>
        <v>0</v>
      </c>
    </row>
    <row r="39" spans="1:14" ht="18.75">
      <c r="A39" s="45" t="s">
        <v>14</v>
      </c>
      <c r="B39" s="45"/>
      <c r="C39" s="16">
        <f>C7+C31</f>
        <v>32493020431.53</v>
      </c>
      <c r="D39" s="16">
        <f>D7+D31</f>
        <v>611172116.7199999</v>
      </c>
      <c r="E39" s="16">
        <f>E7+E31</f>
        <v>485984242.33000004</v>
      </c>
      <c r="F39" s="16">
        <f>F7+F31</f>
        <v>451915578.9200001</v>
      </c>
      <c r="G39" s="17">
        <f t="shared" si="1"/>
        <v>0.7394244052646122</v>
      </c>
      <c r="H39" s="17">
        <f t="shared" si="2"/>
        <v>0.9298975965832527</v>
      </c>
      <c r="I39" s="35">
        <f>I7+I31</f>
        <v>391245348.15</v>
      </c>
      <c r="J39" s="17">
        <f t="shared" si="3"/>
        <v>0.6401557555500256</v>
      </c>
      <c r="K39" s="17">
        <f t="shared" si="4"/>
        <v>0.8050576830932121</v>
      </c>
      <c r="L39" s="35">
        <f>L7+L31</f>
        <v>368953142.97</v>
      </c>
      <c r="M39" s="17">
        <f t="shared" si="0"/>
        <v>0.6036812427734344</v>
      </c>
      <c r="N39" s="17">
        <f t="shared" si="5"/>
        <v>0.759187460896043</v>
      </c>
    </row>
    <row r="44" ht="18.75">
      <c r="E44" s="21"/>
    </row>
    <row r="45" ht="12.75">
      <c r="E45" s="22"/>
    </row>
    <row r="46" ht="18.75">
      <c r="E46" s="21"/>
    </row>
    <row r="47" ht="12.75">
      <c r="E47" s="22"/>
    </row>
    <row r="48" ht="18.75">
      <c r="E48" s="23"/>
    </row>
    <row r="49" ht="12.75">
      <c r="E49" s="22"/>
    </row>
    <row r="50" ht="18.75">
      <c r="E50" s="21"/>
    </row>
    <row r="51" ht="12.75">
      <c r="E51" s="22"/>
    </row>
    <row r="52" ht="18.75">
      <c r="E52" s="21"/>
    </row>
    <row r="53" ht="12.75">
      <c r="E53" s="22"/>
    </row>
  </sheetData>
  <sheetProtection/>
  <mergeCells count="3">
    <mergeCell ref="A1:N1"/>
    <mergeCell ref="A39:B39"/>
    <mergeCell ref="A3:N3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2018-11-09T11:44:36Z</cp:lastPrinted>
  <dcterms:created xsi:type="dcterms:W3CDTF">2014-03-24T07:39:29Z</dcterms:created>
  <dcterms:modified xsi:type="dcterms:W3CDTF">2023-11-07T13:11:56Z</dcterms:modified>
  <cp:category/>
  <cp:version/>
  <cp:contentType/>
  <cp:contentStatus/>
</cp:coreProperties>
</file>